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Старое\Микроперепись СХМП-2021\ПУБЛИКАЦИОННЫЕ ТАБЛИЦЫ МСХП2021\РАЗМЕЩЕНО НА САЙТЕ 24-01-2023\"/>
    </mc:Choice>
  </mc:AlternateContent>
  <xr:revisionPtr revIDLastSave="0" documentId="13_ncr:1_{583E09F4-4012-4605-AF1E-0D329CD09D4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Обложка" sheetId="131" r:id="rId1"/>
    <sheet name="Предисловие" sheetId="130" r:id="rId2"/>
    <sheet name="Содержание" sheetId="129" r:id="rId3"/>
    <sheet name="Раздел 1" sheetId="119" r:id="rId4"/>
    <sheet name="1" sheetId="118" r:id="rId5"/>
    <sheet name="Раздел 2" sheetId="120" r:id="rId6"/>
    <sheet name="2" sheetId="38" r:id="rId7"/>
    <sheet name="3" sheetId="39" r:id="rId8"/>
    <sheet name="4" sheetId="40" r:id="rId9"/>
    <sheet name="5" sheetId="42" r:id="rId10"/>
    <sheet name="5(1)" sheetId="43" r:id="rId11"/>
    <sheet name="5(2)" sheetId="44" r:id="rId12"/>
    <sheet name="5(3)" sheetId="41" r:id="rId13"/>
    <sheet name="Раздел 3" sheetId="121" r:id="rId14"/>
    <sheet name="6" sheetId="45" r:id="rId15"/>
    <sheet name="7" sheetId="46" r:id="rId16"/>
    <sheet name="8" sheetId="47" r:id="rId17"/>
    <sheet name="9" sheetId="48" r:id="rId18"/>
    <sheet name="10" sheetId="49" r:id="rId19"/>
    <sheet name="11" sheetId="50" r:id="rId20"/>
    <sheet name="12" sheetId="51" r:id="rId21"/>
    <sheet name="13" sheetId="52" r:id="rId22"/>
    <sheet name="14" sheetId="53" r:id="rId23"/>
    <sheet name="15" sheetId="54" r:id="rId24"/>
    <sheet name="16" sheetId="55" r:id="rId25"/>
    <sheet name="Раздел 4" sheetId="122" r:id="rId26"/>
    <sheet name="17" sheetId="4" r:id="rId27"/>
    <sheet name="18" sheetId="6" r:id="rId28"/>
    <sheet name="19" sheetId="7" r:id="rId29"/>
    <sheet name="20" sheetId="8" r:id="rId30"/>
    <sheet name="21" sheetId="9" r:id="rId31"/>
    <sheet name="22" sheetId="10" r:id="rId32"/>
    <sheet name="23" sheetId="11" r:id="rId33"/>
    <sheet name="24" sheetId="12" r:id="rId34"/>
    <sheet name="25" sheetId="13" r:id="rId35"/>
    <sheet name="26" sheetId="15" r:id="rId36"/>
    <sheet name="27" sheetId="16" r:id="rId37"/>
    <sheet name="28" sheetId="17" r:id="rId38"/>
    <sheet name="29" sheetId="18" r:id="rId39"/>
    <sheet name="30" sheetId="19" r:id="rId40"/>
    <sheet name="31" sheetId="20" r:id="rId41"/>
    <sheet name="32" sheetId="21" r:id="rId42"/>
    <sheet name="33" sheetId="22" r:id="rId43"/>
    <sheet name="34" sheetId="23" r:id="rId44"/>
    <sheet name="35" sheetId="24" r:id="rId45"/>
    <sheet name="36" sheetId="25" r:id="rId46"/>
    <sheet name="37" sheetId="26" r:id="rId47"/>
    <sheet name="38" sheetId="27" r:id="rId48"/>
    <sheet name="39" sheetId="28" r:id="rId49"/>
    <sheet name="40" sheetId="29" r:id="rId50"/>
    <sheet name="41" sheetId="30" r:id="rId51"/>
    <sheet name="42" sheetId="31" r:id="rId52"/>
    <sheet name="43" sheetId="32" r:id="rId53"/>
    <sheet name="44" sheetId="33" r:id="rId54"/>
    <sheet name="45" sheetId="34" r:id="rId55"/>
    <sheet name="46" sheetId="35" r:id="rId56"/>
    <sheet name="47" sheetId="36" r:id="rId57"/>
    <sheet name="48" sheetId="37" r:id="rId58"/>
    <sheet name="Раздел 5" sheetId="123" r:id="rId59"/>
    <sheet name="49" sheetId="57" r:id="rId60"/>
    <sheet name="50" sheetId="56" r:id="rId61"/>
    <sheet name="Раздел 6" sheetId="124" r:id="rId62"/>
    <sheet name="51" sheetId="58" r:id="rId63"/>
    <sheet name="52" sheetId="59" r:id="rId64"/>
    <sheet name="53" sheetId="60" r:id="rId65"/>
    <sheet name="54" sheetId="61" r:id="rId66"/>
    <sheet name="55" sheetId="62" r:id="rId67"/>
    <sheet name="56" sheetId="63" r:id="rId68"/>
    <sheet name="57" sheetId="64" r:id="rId69"/>
    <sheet name="58" sheetId="65" r:id="rId70"/>
    <sheet name="Раздел 7" sheetId="125" r:id="rId71"/>
    <sheet name="59" sheetId="66" r:id="rId72"/>
    <sheet name="60" sheetId="67" r:id="rId73"/>
    <sheet name="61" sheetId="68" r:id="rId74"/>
    <sheet name="62" sheetId="69" r:id="rId75"/>
    <sheet name="63" sheetId="70" r:id="rId76"/>
    <sheet name="64" sheetId="71" r:id="rId77"/>
    <sheet name="65" sheetId="72" r:id="rId78"/>
    <sheet name="66" sheetId="73" r:id="rId79"/>
    <sheet name="67" sheetId="74" r:id="rId80"/>
    <sheet name="68" sheetId="75" r:id="rId81"/>
    <sheet name="69" sheetId="76" r:id="rId82"/>
    <sheet name="70" sheetId="77" r:id="rId83"/>
    <sheet name="71" sheetId="78" r:id="rId84"/>
    <sheet name="72" sheetId="79" r:id="rId85"/>
    <sheet name="73" sheetId="80" r:id="rId86"/>
    <sheet name="74" sheetId="81" r:id="rId87"/>
    <sheet name="75" sheetId="82" r:id="rId88"/>
    <sheet name="76" sheetId="83" r:id="rId89"/>
    <sheet name="77" sheetId="84" r:id="rId90"/>
    <sheet name="78" sheetId="86" r:id="rId91"/>
    <sheet name="79" sheetId="87" r:id="rId92"/>
    <sheet name="80" sheetId="88" r:id="rId93"/>
    <sheet name="81" sheetId="89" r:id="rId94"/>
    <sheet name="82" sheetId="90" r:id="rId95"/>
    <sheet name="83" sheetId="91" r:id="rId96"/>
    <sheet name="84" sheetId="92" r:id="rId97"/>
    <sheet name="85" sheetId="93" r:id="rId98"/>
    <sheet name="Раздел 8" sheetId="126" r:id="rId99"/>
    <sheet name="86" sheetId="94" r:id="rId100"/>
    <sheet name="87" sheetId="95" r:id="rId101"/>
    <sheet name="88" sheetId="96" r:id="rId102"/>
    <sheet name="89" sheetId="97" r:id="rId103"/>
    <sheet name="Раздел 9" sheetId="127" r:id="rId104"/>
    <sheet name="90" sheetId="98" r:id="rId105"/>
    <sheet name="91" sheetId="99" r:id="rId106"/>
    <sheet name="92" sheetId="100" r:id="rId107"/>
    <sheet name="93" sheetId="101" r:id="rId108"/>
    <sheet name="Раздел 10" sheetId="128" r:id="rId109"/>
    <sheet name="94" sheetId="102" r:id="rId110"/>
    <sheet name="95" sheetId="103" r:id="rId111"/>
    <sheet name="96" sheetId="104" r:id="rId112"/>
    <sheet name="97" sheetId="105" r:id="rId113"/>
    <sheet name="98" sheetId="106" r:id="rId114"/>
    <sheet name="99" sheetId="107" r:id="rId115"/>
    <sheet name="100" sheetId="108" r:id="rId116"/>
    <sheet name="101" sheetId="109" r:id="rId117"/>
    <sheet name="102" sheetId="110" r:id="rId118"/>
    <sheet name="103" sheetId="111" r:id="rId119"/>
    <sheet name="104" sheetId="112" r:id="rId120"/>
    <sheet name="105" sheetId="113" r:id="rId121"/>
    <sheet name="106" sheetId="114" r:id="rId122"/>
    <sheet name="107" sheetId="115" r:id="rId123"/>
    <sheet name="108" sheetId="116" r:id="rId124"/>
    <sheet name="109" sheetId="117" r:id="rId125"/>
    <sheet name="МЕТОДОЛОГИЧЕСКИЕ ПОЯСНЕНИЯ" sheetId="132" r:id="rId126"/>
  </sheets>
  <definedNames>
    <definedName name="Body" localSheetId="4">'1'!$E$8:$M$43</definedName>
    <definedName name="Body" localSheetId="18">'10'!$E$7:$K$40</definedName>
    <definedName name="Body" localSheetId="115">'100'!#REF!</definedName>
    <definedName name="Body" localSheetId="116">'101'!#REF!</definedName>
    <definedName name="Body" localSheetId="117">'102'!#REF!</definedName>
    <definedName name="Body" localSheetId="118">'103'!#REF!</definedName>
    <definedName name="Body" localSheetId="119">'104'!#REF!</definedName>
    <definedName name="Body" localSheetId="120">'105'!#REF!</definedName>
    <definedName name="Body" localSheetId="121">'106'!#REF!</definedName>
    <definedName name="Body" localSheetId="122">'107'!#REF!</definedName>
    <definedName name="Body" localSheetId="123">'108'!#REF!</definedName>
    <definedName name="Body" localSheetId="124">'109'!#REF!</definedName>
    <definedName name="Body" localSheetId="19">'11'!$E$7:$J$40</definedName>
    <definedName name="Body" localSheetId="20">'12'!$E$7:$J$40</definedName>
    <definedName name="Body" localSheetId="21">'13'!$E$7:$J$40</definedName>
    <definedName name="Body" localSheetId="22">'14'!$E$7:$J$40</definedName>
    <definedName name="Body" localSheetId="23">'15'!$E$7:$J$40</definedName>
    <definedName name="Body" localSheetId="24">'16'!$E$9:$K$42</definedName>
    <definedName name="Body" localSheetId="26">'17'!#REF!</definedName>
    <definedName name="Body" localSheetId="27">'18'!#REF!</definedName>
    <definedName name="Body" localSheetId="28">'19'!#REF!</definedName>
    <definedName name="Body" localSheetId="6">'2'!$E$8:$M$43</definedName>
    <definedName name="Body" localSheetId="29">'20'!#REF!</definedName>
    <definedName name="Body" localSheetId="30">'21'!#REF!</definedName>
    <definedName name="Body" localSheetId="31">'22'!#REF!</definedName>
    <definedName name="Body" localSheetId="32">'23'!#REF!</definedName>
    <definedName name="Body" localSheetId="33">'24'!#REF!</definedName>
    <definedName name="Body" localSheetId="34">'25'!#REF!</definedName>
    <definedName name="Body" localSheetId="35">'26'!#REF!</definedName>
    <definedName name="Body" localSheetId="36">'27'!#REF!</definedName>
    <definedName name="Body" localSheetId="37">'28'!#REF!</definedName>
    <definedName name="Body" localSheetId="38">'29'!#REF!</definedName>
    <definedName name="Body" localSheetId="7">'3'!$E$9:$M$42</definedName>
    <definedName name="Body" localSheetId="39">'30'!#REF!</definedName>
    <definedName name="Body" localSheetId="40">'31'!#REF!</definedName>
    <definedName name="Body" localSheetId="41">'32'!#REF!</definedName>
    <definedName name="Body" localSheetId="42">'33'!#REF!</definedName>
    <definedName name="Body" localSheetId="43">'34'!#REF!</definedName>
    <definedName name="Body" localSheetId="44">'35'!#REF!</definedName>
    <definedName name="Body" localSheetId="45">'36'!#REF!</definedName>
    <definedName name="Body" localSheetId="46">'37'!#REF!</definedName>
    <definedName name="Body" localSheetId="47">'38'!#REF!</definedName>
    <definedName name="Body" localSheetId="48">'39'!#REF!</definedName>
    <definedName name="Body" localSheetId="8">'4'!#REF!</definedName>
    <definedName name="Body" localSheetId="49">'40'!#REF!</definedName>
    <definedName name="Body" localSheetId="50">'41'!#REF!</definedName>
    <definedName name="Body" localSheetId="51">'42'!#REF!</definedName>
    <definedName name="Body" localSheetId="52">'43'!#REF!</definedName>
    <definedName name="Body" localSheetId="53">'44'!#REF!</definedName>
    <definedName name="Body" localSheetId="54">'45'!#REF!</definedName>
    <definedName name="Body" localSheetId="55">'46'!#REF!</definedName>
    <definedName name="Body" localSheetId="56">'47'!#REF!</definedName>
    <definedName name="Body" localSheetId="57">'48'!#REF!</definedName>
    <definedName name="Body" localSheetId="59">'49'!$E$9:$J$42</definedName>
    <definedName name="Body" localSheetId="9">'5'!#REF!</definedName>
    <definedName name="Body" localSheetId="10">'5(1)'!#REF!</definedName>
    <definedName name="Body" localSheetId="11">#REF!</definedName>
    <definedName name="Body" localSheetId="12">'5(3)'!#REF!</definedName>
    <definedName name="Body" localSheetId="60">'50'!$E$9:$L$42</definedName>
    <definedName name="Body" localSheetId="62">'51'!#REF!</definedName>
    <definedName name="Body" localSheetId="63">'52'!#REF!</definedName>
    <definedName name="Body" localSheetId="64">'53'!#REF!</definedName>
    <definedName name="Body" localSheetId="65">'54'!#REF!</definedName>
    <definedName name="Body" localSheetId="66">'55'!#REF!</definedName>
    <definedName name="Body" localSheetId="67">'56'!#REF!</definedName>
    <definedName name="Body" localSheetId="68">'57'!#REF!</definedName>
    <definedName name="Body" localSheetId="69">'58'!#REF!</definedName>
    <definedName name="Body" localSheetId="71">'59'!#REF!</definedName>
    <definedName name="Body" localSheetId="14">'6'!$E$7:$K$40</definedName>
    <definedName name="Body" localSheetId="72">'60'!#REF!</definedName>
    <definedName name="Body" localSheetId="73">'61'!#REF!</definedName>
    <definedName name="Body" localSheetId="74">'62'!#REF!</definedName>
    <definedName name="Body" localSheetId="75">'63'!#REF!</definedName>
    <definedName name="Body" localSheetId="76">'64'!#REF!</definedName>
    <definedName name="Body" localSheetId="77">'65'!#REF!</definedName>
    <definedName name="Body" localSheetId="78">'66'!#REF!</definedName>
    <definedName name="Body" localSheetId="79">'67'!#REF!</definedName>
    <definedName name="Body" localSheetId="80">'68'!#REF!</definedName>
    <definedName name="Body" localSheetId="81">'69'!#REF!</definedName>
    <definedName name="Body" localSheetId="15">'7'!$E$7:$K$40</definedName>
    <definedName name="Body" localSheetId="82">'70'!#REF!</definedName>
    <definedName name="Body" localSheetId="83">'71'!#REF!</definedName>
    <definedName name="Body" localSheetId="84">'72'!#REF!</definedName>
    <definedName name="Body" localSheetId="85">'73'!#REF!</definedName>
    <definedName name="Body" localSheetId="86">'74'!#REF!</definedName>
    <definedName name="Body" localSheetId="87">'75'!#REF!</definedName>
    <definedName name="Body" localSheetId="88">'76'!#REF!</definedName>
    <definedName name="Body" localSheetId="89">'77'!#REF!</definedName>
    <definedName name="Body" localSheetId="90">'78'!#REF!</definedName>
    <definedName name="Body" localSheetId="91">'79'!#REF!</definedName>
    <definedName name="Body" localSheetId="16">'8'!$E$7:$K$40</definedName>
    <definedName name="Body" localSheetId="92">'80'!#REF!</definedName>
    <definedName name="Body" localSheetId="93">'81'!#REF!</definedName>
    <definedName name="Body" localSheetId="94">'82'!#REF!</definedName>
    <definedName name="Body" localSheetId="95">'83'!#REF!</definedName>
    <definedName name="Body" localSheetId="96">'84'!#REF!</definedName>
    <definedName name="Body" localSheetId="97">'85'!#REF!</definedName>
    <definedName name="Body" localSheetId="99">'86'!#REF!</definedName>
    <definedName name="Body" localSheetId="100">'87'!#REF!</definedName>
    <definedName name="Body" localSheetId="101">'88'!#REF!</definedName>
    <definedName name="Body" localSheetId="102">'89'!#REF!</definedName>
    <definedName name="Body" localSheetId="17">'9'!$E$7:$K$40</definedName>
    <definedName name="Body" localSheetId="104">'90'!#REF!</definedName>
    <definedName name="Body" localSheetId="105">'91'!#REF!</definedName>
    <definedName name="Body" localSheetId="106">'92'!#REF!</definedName>
    <definedName name="Body" localSheetId="107">'93'!#REF!</definedName>
    <definedName name="Body" localSheetId="109">'94'!#REF!</definedName>
    <definedName name="Body" localSheetId="110">'95'!#REF!</definedName>
    <definedName name="Body" localSheetId="111">'96'!#REF!</definedName>
    <definedName name="Body" localSheetId="112">'97'!#REF!</definedName>
    <definedName name="Body" localSheetId="113">'98'!#REF!</definedName>
    <definedName name="Body" localSheetId="114">'99'!#REF!</definedName>
    <definedName name="Body">#REF!</definedName>
    <definedName name="Shapka" localSheetId="4">'1'!$E$3:$M$7</definedName>
    <definedName name="Shapka" localSheetId="18">'10'!$E$4:$K$6</definedName>
    <definedName name="Shapka" localSheetId="115">'100'!#REF!</definedName>
    <definedName name="Shapka" localSheetId="116">'101'!#REF!</definedName>
    <definedName name="Shapka" localSheetId="117">'102'!#REF!</definedName>
    <definedName name="Shapka" localSheetId="118">'103'!#REF!</definedName>
    <definedName name="Shapka" localSheetId="119">'104'!#REF!</definedName>
    <definedName name="Shapka" localSheetId="120">'105'!#REF!</definedName>
    <definedName name="Shapka" localSheetId="121">'106'!#REF!</definedName>
    <definedName name="Shapka" localSheetId="122">'107'!#REF!</definedName>
    <definedName name="Shapka" localSheetId="123">'108'!#REF!</definedName>
    <definedName name="Shapka" localSheetId="124">'109'!#REF!</definedName>
    <definedName name="Shapka" localSheetId="19">'11'!$E$4:$J$6</definedName>
    <definedName name="Shapka" localSheetId="20">'12'!$E$4:$J$6</definedName>
    <definedName name="Shapka" localSheetId="21">'13'!$E$4:$J$6</definedName>
    <definedName name="Shapka" localSheetId="22">'14'!$E$4:$J$6</definedName>
    <definedName name="Shapka" localSheetId="23">'15'!$E$4:$J$6</definedName>
    <definedName name="Shapka" localSheetId="24">'16'!$E$4:$K$7</definedName>
    <definedName name="Shapka" localSheetId="26">'17'!$E$4:$M$8</definedName>
    <definedName name="Shapka" localSheetId="27">'18'!$E$4:$M$8</definedName>
    <definedName name="Shapka" localSheetId="28">'19'!$E$4:$M$8</definedName>
    <definedName name="Shapka" localSheetId="6">'2'!$E$3:$M$7</definedName>
    <definedName name="Shapka" localSheetId="29">'20'!$E$4:$M$8</definedName>
    <definedName name="Shapka" localSheetId="30">'21'!$E$4:$M$8</definedName>
    <definedName name="Shapka" localSheetId="31">'22'!$E$4:$M$8</definedName>
    <definedName name="Shapka" localSheetId="32">'23'!$E$4:$M$8</definedName>
    <definedName name="Shapka" localSheetId="33">'24'!$E$4:$M$8</definedName>
    <definedName name="Shapka" localSheetId="34">'25'!$E$4:$M$8</definedName>
    <definedName name="Shapka" localSheetId="35">'26'!$E$4:$M$8</definedName>
    <definedName name="Shapka" localSheetId="36">'27'!$E$4:$M$8</definedName>
    <definedName name="Shapka" localSheetId="37">'28'!$E$4:$M$8</definedName>
    <definedName name="Shapka" localSheetId="38">'29'!$E$4:$M$8</definedName>
    <definedName name="Shapka" localSheetId="7">'3'!$E$4:$M$8</definedName>
    <definedName name="Shapka" localSheetId="39">'30'!$E$4:$M$8</definedName>
    <definedName name="Shapka" localSheetId="40">'31'!$E$4:$M$8</definedName>
    <definedName name="Shapka" localSheetId="41">'32'!$E$4:$M$8</definedName>
    <definedName name="Shapka" localSheetId="42">'33'!$E$4:$M$8</definedName>
    <definedName name="Shapka" localSheetId="43">'34'!$E$4:$M$8</definedName>
    <definedName name="Shapka" localSheetId="44">'35'!$E$4:$M$8</definedName>
    <definedName name="Shapka" localSheetId="45">'36'!$E$4:$M$8</definedName>
    <definedName name="Shapka" localSheetId="46">'37'!$E$4:$M$8</definedName>
    <definedName name="Shapka" localSheetId="47">'38'!$E$4:$M$8</definedName>
    <definedName name="Shapka" localSheetId="48">'39'!$E$4:$M$8</definedName>
    <definedName name="Shapka" localSheetId="8">'4'!$E$4:$M$8</definedName>
    <definedName name="Shapka" localSheetId="49">'40'!$E$4:$M$8</definedName>
    <definedName name="Shapka" localSheetId="50">'41'!$E$4:$M$8</definedName>
    <definedName name="Shapka" localSheetId="51">'42'!$E$4:$M$8</definedName>
    <definedName name="Shapka" localSheetId="52">'43'!$E$4:$M$8</definedName>
    <definedName name="Shapka" localSheetId="53">'44'!#REF!</definedName>
    <definedName name="Shapka" localSheetId="54">'45'!#REF!</definedName>
    <definedName name="Shapka" localSheetId="55">'46'!#REF!</definedName>
    <definedName name="Shapka" localSheetId="56">'47'!#REF!</definedName>
    <definedName name="Shapka" localSheetId="57">'48'!#REF!</definedName>
    <definedName name="Shapka" localSheetId="59">'49'!$E$4:$J$8</definedName>
    <definedName name="Shapka" localSheetId="9">'5'!$E$4:$M$8</definedName>
    <definedName name="Shapka" localSheetId="10">'5(1)'!#REF!</definedName>
    <definedName name="Shapka" localSheetId="11">#REF!</definedName>
    <definedName name="Shapka" localSheetId="12">'5(3)'!#REF!</definedName>
    <definedName name="Shapka" localSheetId="60">'50'!$E$4:$L$8</definedName>
    <definedName name="Shapka" localSheetId="62">'51'!$E$4:$M$8</definedName>
    <definedName name="Shapka" localSheetId="63">'52'!$E$4:$M$7</definedName>
    <definedName name="Shapka" localSheetId="64">'53'!$E$4:$M$7</definedName>
    <definedName name="Shapka" localSheetId="65">'54'!$E$4:$M$7</definedName>
    <definedName name="Shapka" localSheetId="66">'55'!$E$4:$M$7</definedName>
    <definedName name="Shapka" localSheetId="67">'56'!#REF!</definedName>
    <definedName name="Shapka" localSheetId="68">'57'!#REF!</definedName>
    <definedName name="Shapka" localSheetId="69">'58'!$E$3:$M$6</definedName>
    <definedName name="Shapka" localSheetId="71">'59'!$E$4:$M$8</definedName>
    <definedName name="Shapka" localSheetId="14">'6'!$E$4:$K$6</definedName>
    <definedName name="Shapka" localSheetId="72">'60'!$E$4:$M$8</definedName>
    <definedName name="Shapka" localSheetId="73">'61'!$E$4:$M$8</definedName>
    <definedName name="Shapka" localSheetId="74">'62'!$E$4:$M$8</definedName>
    <definedName name="Shapka" localSheetId="75">'63'!$E$4:$M$8</definedName>
    <definedName name="Shapka" localSheetId="76">'64'!$E$4:$M$8</definedName>
    <definedName name="Shapka" localSheetId="77">'65'!$E$4:$M$8</definedName>
    <definedName name="Shapka" localSheetId="78">'66'!$E$4:$M$8</definedName>
    <definedName name="Shapka" localSheetId="79">'67'!$E$4:$M$8</definedName>
    <definedName name="Shapka" localSheetId="80">'68'!$E$4:$M$8</definedName>
    <definedName name="Shapka" localSheetId="81">'69'!$E$4:$M$8</definedName>
    <definedName name="Shapka" localSheetId="15">'7'!$E$4:$K$6</definedName>
    <definedName name="Shapka" localSheetId="82">'70'!$E$4:$M$8</definedName>
    <definedName name="Shapka" localSheetId="83">'71'!$E$4:$M$8</definedName>
    <definedName name="Shapka" localSheetId="84">'72'!$E$4:$M$8</definedName>
    <definedName name="Shapka" localSheetId="85">'73'!$E$4:$M$8</definedName>
    <definedName name="Shapka" localSheetId="86">'74'!$E$4:$M$8</definedName>
    <definedName name="Shapka" localSheetId="87">'75'!$E$4:$M$8</definedName>
    <definedName name="Shapka" localSheetId="88">'76'!$E$4:$M$8</definedName>
    <definedName name="Shapka" localSheetId="89">'77'!$E$4:$M$8</definedName>
    <definedName name="Shapka" localSheetId="90">'78'!$E$4:$M$8</definedName>
    <definedName name="Shapka" localSheetId="91">'79'!$E$4:$M$8</definedName>
    <definedName name="Shapka" localSheetId="16">'8'!$E$4:$K$6</definedName>
    <definedName name="Shapka" localSheetId="92">'80'!#REF!</definedName>
    <definedName name="Shapka" localSheetId="93">'81'!#REF!</definedName>
    <definedName name="Shapka" localSheetId="94">'82'!#REF!</definedName>
    <definedName name="Shapka" localSheetId="95">'83'!#REF!</definedName>
    <definedName name="Shapka" localSheetId="96">'84'!#REF!</definedName>
    <definedName name="Shapka" localSheetId="97">'85'!#REF!</definedName>
    <definedName name="Shapka" localSheetId="99">'86'!#REF!</definedName>
    <definedName name="Shapka" localSheetId="100">'87'!#REF!</definedName>
    <definedName name="Shapka" localSheetId="101">'88'!#REF!</definedName>
    <definedName name="Shapka" localSheetId="102">'89'!#REF!</definedName>
    <definedName name="Shapka" localSheetId="17">'9'!$E$4:$K$6</definedName>
    <definedName name="Shapka" localSheetId="104">'90'!$E$3:$L$6</definedName>
    <definedName name="Shapka" localSheetId="105">'91'!$E$3:$L$6</definedName>
    <definedName name="Shapka" localSheetId="106">'92'!$E$3:$L$6</definedName>
    <definedName name="Shapka" localSheetId="107">'93'!$E$3:$L$6</definedName>
    <definedName name="Shapka" localSheetId="109">'94'!#REF!</definedName>
    <definedName name="Shapka" localSheetId="110">'95'!#REF!</definedName>
    <definedName name="Shapka" localSheetId="111">'96'!#REF!</definedName>
    <definedName name="Shapka" localSheetId="112">'97'!#REF!</definedName>
    <definedName name="Shapka" localSheetId="113">'98'!#REF!</definedName>
    <definedName name="Shapka" localSheetId="114">'99'!#REF!</definedName>
    <definedName name="Shapka">#REF!</definedName>
    <definedName name="Sidehead" localSheetId="4">'1'!$A$8:$D$43</definedName>
    <definedName name="Sidehead" localSheetId="18">'10'!$A$7:$D$40</definedName>
    <definedName name="Sidehead" localSheetId="115">'100'!#REF!</definedName>
    <definedName name="Sidehead" localSheetId="116">'101'!#REF!</definedName>
    <definedName name="Sidehead" localSheetId="117">'102'!#REF!</definedName>
    <definedName name="Sidehead" localSheetId="118">'103'!#REF!</definedName>
    <definedName name="Sidehead" localSheetId="119">'104'!#REF!</definedName>
    <definedName name="Sidehead" localSheetId="120">'105'!#REF!</definedName>
    <definedName name="Sidehead" localSheetId="121">'106'!#REF!</definedName>
    <definedName name="Sidehead" localSheetId="122">'107'!#REF!</definedName>
    <definedName name="Sidehead" localSheetId="123">'108'!#REF!</definedName>
    <definedName name="Sidehead" localSheetId="124">'109'!#REF!</definedName>
    <definedName name="Sidehead" localSheetId="19">'11'!$A$7:$D$40</definedName>
    <definedName name="Sidehead" localSheetId="20">'12'!$A$7:$D$40</definedName>
    <definedName name="Sidehead" localSheetId="21">'13'!$A$7:$D$40</definedName>
    <definedName name="Sidehead" localSheetId="22">'14'!$A$7:$D$40</definedName>
    <definedName name="Sidehead" localSheetId="23">'15'!$A$7:$D$40</definedName>
    <definedName name="Sidehead" localSheetId="24">'16'!$A$9:$D$42</definedName>
    <definedName name="Sidehead" localSheetId="26">'17'!#REF!</definedName>
    <definedName name="Sidehead" localSheetId="27">'18'!#REF!</definedName>
    <definedName name="Sidehead" localSheetId="28">'19'!#REF!</definedName>
    <definedName name="Sidehead" localSheetId="6">'2'!$A$8:$D$43</definedName>
    <definedName name="Sidehead" localSheetId="29">'20'!#REF!</definedName>
    <definedName name="Sidehead" localSheetId="30">'21'!#REF!</definedName>
    <definedName name="Sidehead" localSheetId="31">'22'!#REF!</definedName>
    <definedName name="Sidehead" localSheetId="32">'23'!#REF!</definedName>
    <definedName name="Sidehead" localSheetId="33">'24'!#REF!</definedName>
    <definedName name="Sidehead" localSheetId="34">'25'!#REF!</definedName>
    <definedName name="Sidehead" localSheetId="35">'26'!#REF!</definedName>
    <definedName name="Sidehead" localSheetId="36">'27'!#REF!</definedName>
    <definedName name="Sidehead" localSheetId="37">'28'!#REF!</definedName>
    <definedName name="Sidehead" localSheetId="38">'29'!#REF!</definedName>
    <definedName name="Sidehead" localSheetId="7">'3'!$A$9:$D$42</definedName>
    <definedName name="Sidehead" localSheetId="39">'30'!#REF!</definedName>
    <definedName name="Sidehead" localSheetId="40">'31'!#REF!</definedName>
    <definedName name="Sidehead" localSheetId="41">'32'!#REF!</definedName>
    <definedName name="Sidehead" localSheetId="42">'33'!#REF!</definedName>
    <definedName name="Sidehead" localSheetId="43">'34'!#REF!</definedName>
    <definedName name="Sidehead" localSheetId="44">'35'!#REF!</definedName>
    <definedName name="Sidehead" localSheetId="45">'36'!#REF!</definedName>
    <definedName name="Sidehead" localSheetId="46">'37'!#REF!</definedName>
    <definedName name="Sidehead" localSheetId="47">'38'!#REF!</definedName>
    <definedName name="Sidehead" localSheetId="48">'39'!#REF!</definedName>
    <definedName name="Sidehead" localSheetId="8">'4'!#REF!</definedName>
    <definedName name="Sidehead" localSheetId="49">'40'!#REF!</definedName>
    <definedName name="Sidehead" localSheetId="50">'41'!#REF!</definedName>
    <definedName name="Sidehead" localSheetId="51">'42'!#REF!</definedName>
    <definedName name="Sidehead" localSheetId="52">'43'!#REF!</definedName>
    <definedName name="Sidehead" localSheetId="53">'44'!#REF!</definedName>
    <definedName name="Sidehead" localSheetId="54">'45'!#REF!</definedName>
    <definedName name="Sidehead" localSheetId="55">'46'!#REF!</definedName>
    <definedName name="Sidehead" localSheetId="56">'47'!#REF!</definedName>
    <definedName name="Sidehead" localSheetId="57">'48'!#REF!</definedName>
    <definedName name="Sidehead" localSheetId="59">'49'!$A$9:$D$42</definedName>
    <definedName name="Sidehead" localSheetId="9">'5'!$A$9:$C$42</definedName>
    <definedName name="Sidehead" localSheetId="10">'5(1)'!$A$9:$C$42</definedName>
    <definedName name="Sidehead" localSheetId="11">#REF!</definedName>
    <definedName name="Sidehead" localSheetId="12">'5(3)'!#REF!</definedName>
    <definedName name="Sidehead" localSheetId="60">'50'!$A$9:$D$42</definedName>
    <definedName name="Sidehead" localSheetId="62">'51'!#REF!</definedName>
    <definedName name="Sidehead" localSheetId="63">'52'!#REF!</definedName>
    <definedName name="Sidehead" localSheetId="64">'53'!#REF!</definedName>
    <definedName name="Sidehead" localSheetId="65">'54'!#REF!</definedName>
    <definedName name="Sidehead" localSheetId="66">'55'!#REF!</definedName>
    <definedName name="Sidehead" localSheetId="67">'56'!#REF!</definedName>
    <definedName name="Sidehead" localSheetId="68">'57'!#REF!</definedName>
    <definedName name="Sidehead" localSheetId="69">'58'!#REF!</definedName>
    <definedName name="Sidehead" localSheetId="71">'59'!#REF!</definedName>
    <definedName name="Sidehead" localSheetId="14">'6'!$A$7:$D$40</definedName>
    <definedName name="Sidehead" localSheetId="72">'60'!#REF!</definedName>
    <definedName name="Sidehead" localSheetId="73">'61'!#REF!</definedName>
    <definedName name="Sidehead" localSheetId="74">'62'!#REF!</definedName>
    <definedName name="Sidehead" localSheetId="75">'63'!#REF!</definedName>
    <definedName name="Sidehead" localSheetId="76">'64'!#REF!</definedName>
    <definedName name="Sidehead" localSheetId="77">'65'!#REF!</definedName>
    <definedName name="Sidehead" localSheetId="78">'66'!#REF!</definedName>
    <definedName name="Sidehead" localSheetId="79">'67'!#REF!</definedName>
    <definedName name="Sidehead" localSheetId="80">'68'!#REF!</definedName>
    <definedName name="Sidehead" localSheetId="81">'69'!#REF!</definedName>
    <definedName name="Sidehead" localSheetId="15">'7'!$A$7:$D$40</definedName>
    <definedName name="Sidehead" localSheetId="82">'70'!#REF!</definedName>
    <definedName name="Sidehead" localSheetId="83">'71'!#REF!</definedName>
    <definedName name="Sidehead" localSheetId="84">'72'!#REF!</definedName>
    <definedName name="Sidehead" localSheetId="85">'73'!#REF!</definedName>
    <definedName name="Sidehead" localSheetId="86">'74'!#REF!</definedName>
    <definedName name="Sidehead" localSheetId="87">'75'!#REF!</definedName>
    <definedName name="Sidehead" localSheetId="88">'76'!#REF!</definedName>
    <definedName name="Sidehead" localSheetId="89">'77'!#REF!</definedName>
    <definedName name="Sidehead" localSheetId="90">'78'!#REF!</definedName>
    <definedName name="Sidehead" localSheetId="91">'79'!#REF!</definedName>
    <definedName name="Sidehead" localSheetId="16">'8'!$A$7:$D$40</definedName>
    <definedName name="Sidehead" localSheetId="92">'80'!#REF!</definedName>
    <definedName name="Sidehead" localSheetId="93">'81'!#REF!</definedName>
    <definedName name="Sidehead" localSheetId="94">'82'!#REF!</definedName>
    <definedName name="Sidehead" localSheetId="95">'83'!#REF!</definedName>
    <definedName name="Sidehead" localSheetId="96">'84'!#REF!</definedName>
    <definedName name="Sidehead" localSheetId="97">'85'!#REF!</definedName>
    <definedName name="Sidehead" localSheetId="99">'86'!#REF!</definedName>
    <definedName name="Sidehead" localSheetId="100">'87'!#REF!</definedName>
    <definedName name="Sidehead" localSheetId="101">'88'!#REF!</definedName>
    <definedName name="Sidehead" localSheetId="102">'89'!#REF!</definedName>
    <definedName name="Sidehead" localSheetId="17">'9'!$A$7:$D$40</definedName>
    <definedName name="Sidehead" localSheetId="104">'90'!#REF!</definedName>
    <definedName name="Sidehead" localSheetId="105">'91'!#REF!</definedName>
    <definedName name="Sidehead" localSheetId="106">'92'!#REF!</definedName>
    <definedName name="Sidehead" localSheetId="107">'93'!#REF!</definedName>
    <definedName name="Sidehead" localSheetId="109">'94'!#REF!</definedName>
    <definedName name="Sidehead" localSheetId="110">'95'!#REF!</definedName>
    <definedName name="Sidehead" localSheetId="111">'96'!#REF!</definedName>
    <definedName name="Sidehead" localSheetId="112">'97'!#REF!</definedName>
    <definedName name="Sidehead" localSheetId="113">'98'!#REF!</definedName>
    <definedName name="Sidehead" localSheetId="114">'99'!#REF!</definedName>
    <definedName name="Sidehead">#REF!</definedName>
    <definedName name="TableHeader" localSheetId="4">'1'!#REF!</definedName>
    <definedName name="TableHeader" localSheetId="18">'10'!$A$1:$K$3</definedName>
    <definedName name="TableHeader" localSheetId="115">'100'!$A$1:$L$2</definedName>
    <definedName name="TableHeader" localSheetId="116">'101'!$A$1:$L$2</definedName>
    <definedName name="TableHeader" localSheetId="117">'102'!$A$1:$L$2</definedName>
    <definedName name="TableHeader" localSheetId="118">'103'!$A$1:$M$2</definedName>
    <definedName name="TableHeader" localSheetId="119">'104'!$A$1:$M$2</definedName>
    <definedName name="TableHeader" localSheetId="120">'105'!$A$1:$K$2</definedName>
    <definedName name="TableHeader" localSheetId="121">'106'!$A$1:$M$2</definedName>
    <definedName name="TableHeader" localSheetId="122">'107'!$A$1:$M$2</definedName>
    <definedName name="TableHeader" localSheetId="123">'108'!$A$1:$M$2</definedName>
    <definedName name="TableHeader" localSheetId="124">'109'!$A$1:$J$2</definedName>
    <definedName name="TableHeader" localSheetId="19">'11'!$A$1:$J$3</definedName>
    <definedName name="TableHeader" localSheetId="20">'12'!$A$1:$J$3</definedName>
    <definedName name="TableHeader" localSheetId="21">'13'!$A$1:$J$3</definedName>
    <definedName name="TableHeader" localSheetId="22">'14'!$A$1:$J$3</definedName>
    <definedName name="TableHeader" localSheetId="23">'15'!$A$1:$J$3</definedName>
    <definedName name="TableHeader" localSheetId="24">'16'!$A$1:$K$3</definedName>
    <definedName name="TableHeader" localSheetId="26">'17'!$A$1:$M$3</definedName>
    <definedName name="TableHeader" localSheetId="27">'18'!$A$1:$M$3</definedName>
    <definedName name="TableHeader" localSheetId="28">'19'!$A$1:$M$3</definedName>
    <definedName name="TableHeader" localSheetId="6">'2'!#REF!</definedName>
    <definedName name="TableHeader" localSheetId="29">'20'!$A$1:$M$3</definedName>
    <definedName name="TableHeader" localSheetId="30">'21'!$A$1:$M$3</definedName>
    <definedName name="TableHeader" localSheetId="31">'22'!$A$1:$M$3</definedName>
    <definedName name="TableHeader" localSheetId="32">'23'!$A$1:$M$3</definedName>
    <definedName name="TableHeader" localSheetId="33">'24'!$A$1:$M$3</definedName>
    <definedName name="TableHeader" localSheetId="34">'25'!$A$1:$M$3</definedName>
    <definedName name="TableHeader" localSheetId="35">'26'!$A$1:$M$3</definedName>
    <definedName name="TableHeader" localSheetId="36">'27'!$A$1:$M$3</definedName>
    <definedName name="TableHeader" localSheetId="37">'28'!$A$1:$M$3</definedName>
    <definedName name="TableHeader" localSheetId="38">'29'!$A$1:$M$3</definedName>
    <definedName name="TableHeader" localSheetId="7">'3'!$A$1:$M$3</definedName>
    <definedName name="TableHeader" localSheetId="39">'30'!$A$1:$M$3</definedName>
    <definedName name="TableHeader" localSheetId="40">'31'!$A$1:$M$3</definedName>
    <definedName name="TableHeader" localSheetId="41">'32'!$A$1:$M$3</definedName>
    <definedName name="TableHeader" localSheetId="42">'33'!$A$1:$M$3</definedName>
    <definedName name="TableHeader" localSheetId="43">'34'!$A$1:$M$3</definedName>
    <definedName name="TableHeader" localSheetId="44">'35'!$A$1:$M$3</definedName>
    <definedName name="TableHeader" localSheetId="45">'36'!$A$1:$M$3</definedName>
    <definedName name="TableHeader" localSheetId="46">'37'!$A$1:$M$3</definedName>
    <definedName name="TableHeader" localSheetId="47">'38'!$A$1:$M$3</definedName>
    <definedName name="TableHeader" localSheetId="48">'39'!$A$1:$M$3</definedName>
    <definedName name="TableHeader" localSheetId="8">'4'!$A$1:$M$3</definedName>
    <definedName name="TableHeader" localSheetId="49">'40'!$A$1:$M$3</definedName>
    <definedName name="TableHeader" localSheetId="50">'41'!$A$1:$M$3</definedName>
    <definedName name="TableHeader" localSheetId="51">'42'!$A$1:$M$3</definedName>
    <definedName name="TableHeader" localSheetId="52">'43'!$A$1:$M$3</definedName>
    <definedName name="TableHeader" localSheetId="53">'44'!$A$1:$L$3</definedName>
    <definedName name="TableHeader" localSheetId="54">'45'!$A$1:$L$3</definedName>
    <definedName name="TableHeader" localSheetId="55">'46'!$A$1:$L$3</definedName>
    <definedName name="TableHeader" localSheetId="56">'47'!$A$1:$L$3</definedName>
    <definedName name="TableHeader" localSheetId="57">'48'!$A$1:$M$3</definedName>
    <definedName name="TableHeader" localSheetId="59">'49'!$A$1:$J$3</definedName>
    <definedName name="TableHeader" localSheetId="9">'5'!$A$1:$M$3</definedName>
    <definedName name="TableHeader" localSheetId="10">'5(1)'!$A$1:$M$3</definedName>
    <definedName name="TableHeader" localSheetId="11">#REF!</definedName>
    <definedName name="TableHeader" localSheetId="12">'5(3)'!$A$1:$M$3</definedName>
    <definedName name="TableHeader" localSheetId="60">'50'!$A$1:$L$3</definedName>
    <definedName name="TableHeader" localSheetId="62">'51'!$A$1:$M$3</definedName>
    <definedName name="TableHeader" localSheetId="63">'52'!$A$1:$M$3</definedName>
    <definedName name="TableHeader" localSheetId="64">'53'!$A$1:$M$3</definedName>
    <definedName name="TableHeader" localSheetId="65">'54'!$A$1:$M$3</definedName>
    <definedName name="TableHeader" localSheetId="66">'55'!$A$1:$M$3</definedName>
    <definedName name="TableHeader" localSheetId="67">'56'!$A$1:$J$2</definedName>
    <definedName name="TableHeader" localSheetId="68">'57'!$A$1:$J$2</definedName>
    <definedName name="TableHeader" localSheetId="69">'58'!$A$1:$M$2</definedName>
    <definedName name="TableHeader" localSheetId="71">'59'!$A$1:$M$3</definedName>
    <definedName name="TableHeader" localSheetId="14">'6'!$A$1:$K$3</definedName>
    <definedName name="TableHeader" localSheetId="72">'60'!$A$1:$M$3</definedName>
    <definedName name="TableHeader" localSheetId="73">'61'!$A$1:$M$3</definedName>
    <definedName name="TableHeader" localSheetId="74">'62'!$A$1:$M$3</definedName>
    <definedName name="TableHeader" localSheetId="75">'63'!$A$1:$M$3</definedName>
    <definedName name="TableHeader" localSheetId="76">'64'!$A$1:$M$3</definedName>
    <definedName name="TableHeader" localSheetId="77">'65'!$A$1:$M$3</definedName>
    <definedName name="TableHeader" localSheetId="78">'66'!$A$1:$M$3</definedName>
    <definedName name="TableHeader" localSheetId="79">'67'!$A$1:$M$3</definedName>
    <definedName name="TableHeader" localSheetId="80">'68'!$A$1:$M$3</definedName>
    <definedName name="TableHeader" localSheetId="81">'69'!$A$1:$M$3</definedName>
    <definedName name="TableHeader" localSheetId="15">'7'!$A$1:$K$3</definedName>
    <definedName name="TableHeader" localSheetId="82">'70'!$A$1:$M$3</definedName>
    <definedName name="TableHeader" localSheetId="83">'71'!$A$1:$M$3</definedName>
    <definedName name="TableHeader" localSheetId="84">'72'!$A$1:$M$3</definedName>
    <definedName name="TableHeader" localSheetId="85">'73'!$A$1:$M$3</definedName>
    <definedName name="TableHeader" localSheetId="86">'74'!$A$1:$M$3</definedName>
    <definedName name="TableHeader" localSheetId="87">'75'!$A$1:$M$3</definedName>
    <definedName name="TableHeader" localSheetId="88">'76'!$A$1:$M$3</definedName>
    <definedName name="TableHeader" localSheetId="89">'77'!$A$1:$M$3</definedName>
    <definedName name="TableHeader" localSheetId="90">'78'!$A$1:$M$3</definedName>
    <definedName name="TableHeader" localSheetId="91">'79'!$A$1:$M$3</definedName>
    <definedName name="TableHeader" localSheetId="16">'8'!$A$1:$K$3</definedName>
    <definedName name="TableHeader" localSheetId="92">'80'!$A$1:$M$3</definedName>
    <definedName name="TableHeader" localSheetId="93">'81'!$A$1:$L$3</definedName>
    <definedName name="TableHeader" localSheetId="94">'82'!$A$1:$L$3</definedName>
    <definedName name="TableHeader" localSheetId="95">'83'!$A$1:$L$3</definedName>
    <definedName name="TableHeader" localSheetId="96">'84'!$A$1:$L$3</definedName>
    <definedName name="TableHeader" localSheetId="97">'85'!$A$1:$L$3</definedName>
    <definedName name="TableHeader" localSheetId="99">'86'!$A$1:$M$2</definedName>
    <definedName name="TableHeader" localSheetId="100">'87'!$A$1:$M$2</definedName>
    <definedName name="TableHeader" localSheetId="101">'88'!$A$1:$M$2</definedName>
    <definedName name="TableHeader" localSheetId="102">'89'!$A$1:$M$2</definedName>
    <definedName name="TableHeader" localSheetId="17">'9'!$A$1:$K$3</definedName>
    <definedName name="TableHeader" localSheetId="104">'90'!$A$1:$L$2</definedName>
    <definedName name="TableHeader" localSheetId="105">'91'!$A$1:$L$2</definedName>
    <definedName name="TableHeader" localSheetId="106">'92'!$A$1:$L$2</definedName>
    <definedName name="TableHeader" localSheetId="107">'93'!$A$1:$L$2</definedName>
    <definedName name="TableHeader" localSheetId="109">'94'!$A$1:$L$2</definedName>
    <definedName name="TableHeader" localSheetId="110">'95'!$A$1:$L$2</definedName>
    <definedName name="TableHeader" localSheetId="111">'96'!$A$1:$L$2</definedName>
    <definedName name="TableHeader" localSheetId="112">'97'!$A$1:$M$2</definedName>
    <definedName name="TableHeader" localSheetId="113">'98'!$A$1:$M$2</definedName>
    <definedName name="TableHeader" localSheetId="114">'99'!$A$1:$M$2</definedName>
    <definedName name="TableHeader">#REF!</definedName>
    <definedName name="TableName" localSheetId="4">'1'!#REF!</definedName>
    <definedName name="TableName" localSheetId="18">'10'!$A$2:$K$3</definedName>
    <definedName name="TableName" localSheetId="115">'100'!$A$2:$L$2</definedName>
    <definedName name="TableName" localSheetId="116">'101'!$A$2:$L$2</definedName>
    <definedName name="TableName" localSheetId="117">'102'!$A$2:$L$2</definedName>
    <definedName name="TableName" localSheetId="118">'103'!$A$2:$M$2</definedName>
    <definedName name="TableName" localSheetId="119">'104'!$A$2:$M$2</definedName>
    <definedName name="TableName" localSheetId="120">'105'!$A$2:$K$2</definedName>
    <definedName name="TableName" localSheetId="121">'106'!$A$2:$M$2</definedName>
    <definedName name="TableName" localSheetId="122">'107'!$A$2:$M$2</definedName>
    <definedName name="TableName" localSheetId="123">'108'!$A$2:$M$2</definedName>
    <definedName name="TableName" localSheetId="124">'109'!$A$2:$J$2</definedName>
    <definedName name="TableName" localSheetId="19">'11'!$A$2:$J$3</definedName>
    <definedName name="TableName" localSheetId="20">'12'!$A$2:$J$3</definedName>
    <definedName name="TableName" localSheetId="21">'13'!$A$2:$J$3</definedName>
    <definedName name="TableName" localSheetId="22">'14'!$A$2:$J$3</definedName>
    <definedName name="TableName" localSheetId="23">'15'!$A$2:$J$3</definedName>
    <definedName name="TableName" localSheetId="24">'16'!$A$2:$K$3</definedName>
    <definedName name="TableName" localSheetId="26">'17'!$A$2:$M$3</definedName>
    <definedName name="TableName" localSheetId="27">'18'!$A$2:$M$3</definedName>
    <definedName name="TableName" localSheetId="28">'19'!$A$2:$M$3</definedName>
    <definedName name="TableName" localSheetId="6">'2'!#REF!</definedName>
    <definedName name="TableName" localSheetId="29">'20'!$A$2:$M$3</definedName>
    <definedName name="TableName" localSheetId="30">'21'!$A$2:$M$3</definedName>
    <definedName name="TableName" localSheetId="31">'22'!$A$2:$M$3</definedName>
    <definedName name="TableName" localSheetId="32">'23'!$A$2:$M$3</definedName>
    <definedName name="TableName" localSheetId="33">'24'!$A$2:$M$3</definedName>
    <definedName name="TableName" localSheetId="34">'25'!$A$2:$M$3</definedName>
    <definedName name="TableName" localSheetId="35">'26'!$A$2:$M$3</definedName>
    <definedName name="TableName" localSheetId="36">'27'!$A$2:$M$3</definedName>
    <definedName name="TableName" localSheetId="37">'28'!$A$2:$M$3</definedName>
    <definedName name="TableName" localSheetId="38">'29'!$A$2:$M$3</definedName>
    <definedName name="TableName" localSheetId="7">'3'!$A$2:$M$3</definedName>
    <definedName name="TableName" localSheetId="39">'30'!$A$2:$M$3</definedName>
    <definedName name="TableName" localSheetId="40">'31'!$A$2:$M$3</definedName>
    <definedName name="TableName" localSheetId="41">'32'!$A$2:$M$3</definedName>
    <definedName name="TableName" localSheetId="42">'33'!$A$2:$M$3</definedName>
    <definedName name="TableName" localSheetId="43">'34'!$A$2:$M$3</definedName>
    <definedName name="TableName" localSheetId="44">'35'!$A$2:$M$3</definedName>
    <definedName name="TableName" localSheetId="45">'36'!$A$2:$M$3</definedName>
    <definedName name="TableName" localSheetId="46">'37'!$A$2:$M$3</definedName>
    <definedName name="TableName" localSheetId="47">'38'!$A$2:$M$3</definedName>
    <definedName name="TableName" localSheetId="48">'39'!$A$2:$M$3</definedName>
    <definedName name="TableName" localSheetId="8">'4'!$A$2:$M$3</definedName>
    <definedName name="TableName" localSheetId="49">'40'!$A$2:$M$3</definedName>
    <definedName name="TableName" localSheetId="50">'41'!$A$2:$M$3</definedName>
    <definedName name="TableName" localSheetId="51">'42'!$A$2:$M$3</definedName>
    <definedName name="TableName" localSheetId="52">'43'!$A$2:$M$3</definedName>
    <definedName name="TableName" localSheetId="53">'44'!$A$2:$L$3</definedName>
    <definedName name="TableName" localSheetId="54">'45'!$A$2:$L$3</definedName>
    <definedName name="TableName" localSheetId="55">'46'!$A$2:$L$3</definedName>
    <definedName name="TableName" localSheetId="56">'47'!$A$2:$L$3</definedName>
    <definedName name="TableName" localSheetId="57">'48'!$A$2:$M$3</definedName>
    <definedName name="TableName" localSheetId="59">'49'!$A$2:$J$3</definedName>
    <definedName name="TableName" localSheetId="9">'5'!$A$2:$M$3</definedName>
    <definedName name="TableName" localSheetId="10">'5(1)'!$A$2:$M$3</definedName>
    <definedName name="TableName" localSheetId="11">#REF!</definedName>
    <definedName name="TableName" localSheetId="12">'5(3)'!$A$2:$M$3</definedName>
    <definedName name="TableName" localSheetId="60">'50'!$A$2:$L$3</definedName>
    <definedName name="TableName" localSheetId="62">'51'!$A$2:$M$3</definedName>
    <definedName name="TableName" localSheetId="63">'52'!$A$2:$M$3</definedName>
    <definedName name="TableName" localSheetId="64">'53'!$A$2:$M$3</definedName>
    <definedName name="TableName" localSheetId="65">'54'!$A$2:$M$3</definedName>
    <definedName name="TableName" localSheetId="66">'55'!$A$2:$M$3</definedName>
    <definedName name="TableName" localSheetId="67">'56'!$A$2:$J$2</definedName>
    <definedName name="TableName" localSheetId="68">'57'!$A$2:$J$2</definedName>
    <definedName name="TableName" localSheetId="69">'58'!$A$2:$M$2</definedName>
    <definedName name="TableName" localSheetId="71">'59'!$A$2:$M$3</definedName>
    <definedName name="TableName" localSheetId="14">'6'!$A$2:$K$3</definedName>
    <definedName name="TableName" localSheetId="72">'60'!$A$2:$M$3</definedName>
    <definedName name="TableName" localSheetId="73">'61'!$A$2:$M$3</definedName>
    <definedName name="TableName" localSheetId="74">'62'!$A$2:$M$3</definedName>
    <definedName name="TableName" localSheetId="75">'63'!$A$2:$M$3</definedName>
    <definedName name="TableName" localSheetId="76">'64'!$A$2:$M$3</definedName>
    <definedName name="TableName" localSheetId="77">'65'!$A$2:$M$3</definedName>
    <definedName name="TableName" localSheetId="78">'66'!$A$2:$M$3</definedName>
    <definedName name="TableName" localSheetId="79">'67'!$A$2:$M$3</definedName>
    <definedName name="TableName" localSheetId="80">'68'!$A$2:$M$3</definedName>
    <definedName name="TableName" localSheetId="81">'69'!$A$2:$M$3</definedName>
    <definedName name="TableName" localSheetId="15">'7'!$A$2:$K$3</definedName>
    <definedName name="TableName" localSheetId="82">'70'!$A$2:$M$3</definedName>
    <definedName name="TableName" localSheetId="83">'71'!$A$2:$M$3</definedName>
    <definedName name="TableName" localSheetId="84">'72'!$A$2:$M$3</definedName>
    <definedName name="TableName" localSheetId="85">'73'!$A$2:$M$3</definedName>
    <definedName name="TableName" localSheetId="86">'74'!$A$2:$M$3</definedName>
    <definedName name="TableName" localSheetId="87">'75'!$A$2:$M$3</definedName>
    <definedName name="TableName" localSheetId="88">'76'!$A$2:$M$3</definedName>
    <definedName name="TableName" localSheetId="89">'77'!$A$2:$M$3</definedName>
    <definedName name="TableName" localSheetId="90">'78'!$A$2:$M$3</definedName>
    <definedName name="TableName" localSheetId="91">'79'!$A$2:$M$3</definedName>
    <definedName name="TableName" localSheetId="16">'8'!$A$2:$K$3</definedName>
    <definedName name="TableName" localSheetId="92">'80'!$A$2:$M$3</definedName>
    <definedName name="TableName" localSheetId="93">'81'!$A$2:$L$3</definedName>
    <definedName name="TableName" localSheetId="94">'82'!$A$2:$L$3</definedName>
    <definedName name="TableName" localSheetId="95">'83'!$A$2:$L$3</definedName>
    <definedName name="TableName" localSheetId="96">'84'!$A$2:$L$3</definedName>
    <definedName name="TableName" localSheetId="97">'85'!$A$2:$L$3</definedName>
    <definedName name="TableName" localSheetId="99">'86'!$A$2:$M$2</definedName>
    <definedName name="TableName" localSheetId="100">'87'!$A$2:$M$2</definedName>
    <definedName name="TableName" localSheetId="101">'88'!$A$2:$M$2</definedName>
    <definedName name="TableName" localSheetId="102">'89'!$A$2:$M$2</definedName>
    <definedName name="TableName" localSheetId="17">'9'!$A$2:$K$3</definedName>
    <definedName name="TableName" localSheetId="104">'90'!$A$2:$L$2</definedName>
    <definedName name="TableName" localSheetId="105">'91'!$A$2:$L$2</definedName>
    <definedName name="TableName" localSheetId="106">'92'!$A$2:$L$2</definedName>
    <definedName name="TableName" localSheetId="107">'93'!$A$2:$L$2</definedName>
    <definedName name="TableName" localSheetId="109">'94'!$A$2:$L$2</definedName>
    <definedName name="TableName" localSheetId="110">'95'!$A$2:$L$2</definedName>
    <definedName name="TableName" localSheetId="111">'96'!$A$2:$L$2</definedName>
    <definedName name="TableName" localSheetId="112">'97'!$A$2:$M$2</definedName>
    <definedName name="TableName" localSheetId="113">'98'!$A$2:$M$2</definedName>
    <definedName name="TableName" localSheetId="114">'99'!$A$2:$M$2</definedName>
    <definedName name="TableName">#REF!</definedName>
    <definedName name="_xlnm.Print_Titles" localSheetId="4">'1'!$3:$7</definedName>
    <definedName name="_xlnm.Print_Titles" localSheetId="18">'10'!$5:$6</definedName>
    <definedName name="_xlnm.Print_Titles" localSheetId="115">'100'!$3:$7</definedName>
    <definedName name="_xlnm.Print_Titles" localSheetId="116">'101'!$3:$7</definedName>
    <definedName name="_xlnm.Print_Titles" localSheetId="117">'102'!$3:$7</definedName>
    <definedName name="_xlnm.Print_Titles" localSheetId="118">'103'!$3:$7</definedName>
    <definedName name="_xlnm.Print_Titles" localSheetId="119">'104'!$3:$7</definedName>
    <definedName name="_xlnm.Print_Titles" localSheetId="120">'105'!$3:$7</definedName>
    <definedName name="_xlnm.Print_Titles" localSheetId="121">'106'!$3:$8</definedName>
    <definedName name="_xlnm.Print_Titles" localSheetId="122">'107'!$3:$8</definedName>
    <definedName name="_xlnm.Print_Titles" localSheetId="123">'108'!$3:$8</definedName>
    <definedName name="_xlnm.Print_Titles" localSheetId="124">'109'!$3:$7</definedName>
    <definedName name="_xlnm.Print_Titles" localSheetId="19">'11'!$5:$6</definedName>
    <definedName name="_xlnm.Print_Titles" localSheetId="20">'12'!$5:$6</definedName>
    <definedName name="_xlnm.Print_Titles" localSheetId="21">'13'!$5:$6</definedName>
    <definedName name="_xlnm.Print_Titles" localSheetId="22">'14'!$5:$6</definedName>
    <definedName name="_xlnm.Print_Titles" localSheetId="23">'15'!$5:$6</definedName>
    <definedName name="_xlnm.Print_Titles" localSheetId="24">'16'!$5:$6</definedName>
    <definedName name="_xlnm.Print_Titles" localSheetId="26">'17'!$3:$7</definedName>
    <definedName name="_xlnm.Print_Titles" localSheetId="27">'18'!$3:$7</definedName>
    <definedName name="_xlnm.Print_Titles" localSheetId="28">'19'!$3:$7</definedName>
    <definedName name="_xlnm.Print_Titles" localSheetId="6">'2'!$3:$7</definedName>
    <definedName name="_xlnm.Print_Titles" localSheetId="29">'20'!$3:$7</definedName>
    <definedName name="_xlnm.Print_Titles" localSheetId="30">'21'!$3:$7</definedName>
    <definedName name="_xlnm.Print_Titles" localSheetId="31">'22'!$3:$7</definedName>
    <definedName name="_xlnm.Print_Titles" localSheetId="32">'23'!$3:$7</definedName>
    <definedName name="_xlnm.Print_Titles" localSheetId="33">'24'!$3:$7</definedName>
    <definedName name="_xlnm.Print_Titles" localSheetId="34">'25'!$3:$7</definedName>
    <definedName name="_xlnm.Print_Titles" localSheetId="35">'26'!$3:$7</definedName>
    <definedName name="_xlnm.Print_Titles" localSheetId="36">'27'!$3:$7</definedName>
    <definedName name="_xlnm.Print_Titles" localSheetId="37">'28'!$3:$7</definedName>
    <definedName name="_xlnm.Print_Titles" localSheetId="38">'29'!$3:$7</definedName>
    <definedName name="_xlnm.Print_Titles" localSheetId="7">'3'!$4:$8</definedName>
    <definedName name="_xlnm.Print_Titles" localSheetId="39">'30'!$3:$7</definedName>
    <definedName name="_xlnm.Print_Titles" localSheetId="40">'31'!$3:$7</definedName>
    <definedName name="_xlnm.Print_Titles" localSheetId="41">'32'!$3:$7</definedName>
    <definedName name="_xlnm.Print_Titles" localSheetId="42">'33'!$3:$7</definedName>
    <definedName name="_xlnm.Print_Titles" localSheetId="43">'34'!$3:$7</definedName>
    <definedName name="_xlnm.Print_Titles" localSheetId="44">'35'!$3:$7</definedName>
    <definedName name="_xlnm.Print_Titles" localSheetId="45">'36'!$3:$7</definedName>
    <definedName name="_xlnm.Print_Titles" localSheetId="46">'37'!$3:$7</definedName>
    <definedName name="_xlnm.Print_Titles" localSheetId="47">'38'!$3:$7</definedName>
    <definedName name="_xlnm.Print_Titles" localSheetId="48">'39'!$3:$7</definedName>
    <definedName name="_xlnm.Print_Titles" localSheetId="8">'4'!$4:$8</definedName>
    <definedName name="_xlnm.Print_Titles" localSheetId="49">'40'!$3:$7</definedName>
    <definedName name="_xlnm.Print_Titles" localSheetId="50">'41'!$3:$7</definedName>
    <definedName name="_xlnm.Print_Titles" localSheetId="51">'42'!$4:$8</definedName>
    <definedName name="_xlnm.Print_Titles" localSheetId="52">'43'!$3:$7</definedName>
    <definedName name="_xlnm.Print_Titles" localSheetId="53">'44'!$3:$3</definedName>
    <definedName name="_xlnm.Print_Titles" localSheetId="54">'45'!$3:$7</definedName>
    <definedName name="_xlnm.Print_Titles" localSheetId="55">'46'!$4:$7</definedName>
    <definedName name="_xlnm.Print_Titles" localSheetId="56">'47'!$3:$3</definedName>
    <definedName name="_xlnm.Print_Titles" localSheetId="57">'48'!$3:$3</definedName>
    <definedName name="_xlnm.Print_Titles" localSheetId="59">'49'!$3:$7</definedName>
    <definedName name="_xlnm.Print_Titles" localSheetId="9">'5'!$4:$9</definedName>
    <definedName name="_xlnm.Print_Titles" localSheetId="10">'5(1)'!$4:$9</definedName>
    <definedName name="_xlnm.Print_Titles" localSheetId="11">'5(2)'!$4:$9</definedName>
    <definedName name="_xlnm.Print_Titles" localSheetId="12">'5(3)'!$4:$9</definedName>
    <definedName name="_xlnm.Print_Titles" localSheetId="60">'50'!$3:$7</definedName>
    <definedName name="_xlnm.Print_Titles" localSheetId="62">'51'!$4:$9</definedName>
    <definedName name="_xlnm.Print_Titles" localSheetId="63">'52'!$4:$8</definedName>
    <definedName name="_xlnm.Print_Titles" localSheetId="64">'53'!$4:$8</definedName>
    <definedName name="_xlnm.Print_Titles" localSheetId="65">'54'!$4:$8</definedName>
    <definedName name="_xlnm.Print_Titles" localSheetId="66">'55'!$4:$8</definedName>
    <definedName name="_xlnm.Print_Titles" localSheetId="67">'56'!$3:$4</definedName>
    <definedName name="_xlnm.Print_Titles" localSheetId="68">'57'!$3:$4</definedName>
    <definedName name="_xlnm.Print_Titles" localSheetId="69">'58'!$3:$7</definedName>
    <definedName name="_xlnm.Print_Titles" localSheetId="71">'59'!$3:$7</definedName>
    <definedName name="_xlnm.Print_Titles" localSheetId="14">'6'!$5:$6</definedName>
    <definedName name="_xlnm.Print_Titles" localSheetId="72">'60'!$4:$8</definedName>
    <definedName name="_xlnm.Print_Titles" localSheetId="73">'61'!$4:$8</definedName>
    <definedName name="_xlnm.Print_Titles" localSheetId="74">'62'!$4:$8</definedName>
    <definedName name="_xlnm.Print_Titles" localSheetId="75">'63'!$4:$8</definedName>
    <definedName name="_xlnm.Print_Titles" localSheetId="76">'64'!$4:$8</definedName>
    <definedName name="_xlnm.Print_Titles" localSheetId="77">'65'!$4:$8</definedName>
    <definedName name="_xlnm.Print_Titles" localSheetId="78">'66'!$4:$8</definedName>
    <definedName name="_xlnm.Print_Titles" localSheetId="79">'67'!$4:$8</definedName>
    <definedName name="_xlnm.Print_Titles" localSheetId="80">'68'!$4:$8</definedName>
    <definedName name="_xlnm.Print_Titles" localSheetId="81">'69'!$4:$8</definedName>
    <definedName name="_xlnm.Print_Titles" localSheetId="15">'7'!$5:$6</definedName>
    <definedName name="_xlnm.Print_Titles" localSheetId="82">'70'!$4:$8</definedName>
    <definedName name="_xlnm.Print_Titles" localSheetId="83">'71'!$4:$8</definedName>
    <definedName name="_xlnm.Print_Titles" localSheetId="84">'72'!$4:$9</definedName>
    <definedName name="_xlnm.Print_Titles" localSheetId="85">'73'!$4:$8</definedName>
    <definedName name="_xlnm.Print_Titles" localSheetId="86">'74'!$4:$8</definedName>
    <definedName name="_xlnm.Print_Titles" localSheetId="87">'75'!$4:$8</definedName>
    <definedName name="_xlnm.Print_Titles" localSheetId="88">'76'!$4:$8</definedName>
    <definedName name="_xlnm.Print_Titles" localSheetId="89">'77'!$4:$8</definedName>
    <definedName name="_xlnm.Print_Titles" localSheetId="90">'78'!$4:$8</definedName>
    <definedName name="_xlnm.Print_Titles" localSheetId="91">'79'!$4:$8</definedName>
    <definedName name="_xlnm.Print_Titles" localSheetId="16">'8'!$5:$6</definedName>
    <definedName name="_xlnm.Print_Titles" localSheetId="92">'80'!$4:$7</definedName>
    <definedName name="_xlnm.Print_Titles" localSheetId="93">'81'!$4:$5</definedName>
    <definedName name="_xlnm.Print_Titles" localSheetId="94">'82'!$4:$5</definedName>
    <definedName name="_xlnm.Print_Titles" localSheetId="95">'83'!$4:$5</definedName>
    <definedName name="_xlnm.Print_Titles" localSheetId="96">'84'!$4:$5</definedName>
    <definedName name="_xlnm.Print_Titles" localSheetId="97">'85'!$4:$5</definedName>
    <definedName name="_xlnm.Print_Titles" localSheetId="99">'86'!$3:$5</definedName>
    <definedName name="_xlnm.Print_Titles" localSheetId="100">'87'!$3:$6</definedName>
    <definedName name="_xlnm.Print_Titles" localSheetId="101">'88'!$3:$5</definedName>
    <definedName name="_xlnm.Print_Titles" localSheetId="102">'89'!$3:$5</definedName>
    <definedName name="_xlnm.Print_Titles" localSheetId="17">'9'!$5:$6</definedName>
    <definedName name="_xlnm.Print_Titles" localSheetId="104">'90'!$3:$6</definedName>
    <definedName name="_xlnm.Print_Titles" localSheetId="105">'91'!$3:$6</definedName>
    <definedName name="_xlnm.Print_Titles" localSheetId="106">'92'!$3:$6</definedName>
    <definedName name="_xlnm.Print_Titles" localSheetId="107">'93'!$3:$6</definedName>
    <definedName name="_xlnm.Print_Titles" localSheetId="109">'94'!$3:$7</definedName>
    <definedName name="_xlnm.Print_Titles" localSheetId="110">'95'!$3:$6</definedName>
    <definedName name="_xlnm.Print_Titles" localSheetId="111">'96'!$3:$10</definedName>
    <definedName name="_xlnm.Print_Titles" localSheetId="112">'97'!$3:$7</definedName>
    <definedName name="_xlnm.Print_Titles" localSheetId="113">'98'!$3:$7</definedName>
    <definedName name="_xlnm.Print_Titles" localSheetId="114">'99'!$3:$7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33" i="118" l="1"/>
  <c r="O133" i="118"/>
  <c r="N133" i="118"/>
  <c r="M133" i="118"/>
  <c r="L133" i="118"/>
  <c r="K133" i="118"/>
  <c r="J133" i="118"/>
  <c r="I133" i="118"/>
  <c r="H133" i="118"/>
  <c r="G133" i="118"/>
  <c r="F133" i="118"/>
  <c r="E133" i="118"/>
  <c r="P132" i="118"/>
  <c r="O132" i="118"/>
  <c r="N132" i="118"/>
  <c r="M132" i="118"/>
  <c r="L132" i="118"/>
  <c r="K132" i="118"/>
  <c r="J132" i="118"/>
  <c r="I132" i="118"/>
  <c r="H132" i="118"/>
  <c r="G132" i="118"/>
  <c r="F132" i="118"/>
  <c r="E132" i="118"/>
  <c r="S9" i="118"/>
  <c r="R9" i="118"/>
  <c r="Q9" i="118"/>
  <c r="P9" i="118"/>
  <c r="O9" i="118"/>
  <c r="N9" i="118"/>
  <c r="M9" i="118"/>
  <c r="L9" i="118"/>
  <c r="K9" i="118"/>
  <c r="J9" i="118"/>
  <c r="I9" i="118"/>
  <c r="H9" i="118"/>
  <c r="G9" i="118"/>
  <c r="F9" i="118"/>
  <c r="E9" i="118"/>
  <c r="S8" i="118"/>
  <c r="R8" i="118"/>
  <c r="Q8" i="118"/>
  <c r="P8" i="118"/>
  <c r="O8" i="118"/>
  <c r="N8" i="118"/>
  <c r="M8" i="118"/>
  <c r="L8" i="118"/>
  <c r="K8" i="118"/>
  <c r="J8" i="118"/>
  <c r="I8" i="118"/>
  <c r="H8" i="118"/>
  <c r="G8" i="118"/>
  <c r="F8" i="118"/>
  <c r="E8" i="118"/>
</calcChain>
</file>

<file path=xl/sharedStrings.xml><?xml version="1.0" encoding="utf-8"?>
<sst xmlns="http://schemas.openxmlformats.org/spreadsheetml/2006/main" count="31384" uniqueCount="889">
  <si>
    <t>[Tech Cycle].[Code].&amp;[6]_x000D_
[MEASURES].[Eod01500 D 1000]</t>
  </si>
  <si>
    <t>(тысяч гектаров)</t>
  </si>
  <si>
    <t>в том числе</t>
  </si>
  <si>
    <t>Крестьянские (фермерские) хозяйства и индивидуальные предпри-ниматели  - всего</t>
  </si>
  <si>
    <t>Личные подсобные и другие индивидуальные хозяйства граждан сельских населённых пунктов</t>
  </si>
  <si>
    <t xml:space="preserve">сельскохозяй-ственные организации, не относящиеся к субъектам малого предприни-мательства </t>
  </si>
  <si>
    <t>малые  предприятия - всего</t>
  </si>
  <si>
    <t xml:space="preserve">из них </t>
  </si>
  <si>
    <t>крестьянские (фермерские) хозяйства</t>
  </si>
  <si>
    <t>индиви-дуальные предприни-матели</t>
  </si>
  <si>
    <t>малые предприятия (без микро-предприятий)</t>
  </si>
  <si>
    <t>микро-предприятия</t>
  </si>
  <si>
    <t>[Category].[Parent].&amp;[2]</t>
  </si>
  <si>
    <t>[Category].[Parent].&amp;[72]</t>
  </si>
  <si>
    <t>[Category].[Parent].&amp;[4]</t>
  </si>
  <si>
    <t>[Category].[Parent].&amp;[11]</t>
  </si>
  <si>
    <t>[Category].[Parent].&amp;[61]</t>
  </si>
  <si>
    <t>[Category].[Parent].&amp;[08]</t>
  </si>
  <si>
    <t>[Category].[Parent].&amp;[16]</t>
  </si>
  <si>
    <t>[Category].[Parent].&amp;[29]</t>
  </si>
  <si>
    <t>[Category].[Parent].&amp;[09]</t>
  </si>
  <si>
    <t>Курская область</t>
  </si>
  <si>
    <t>Муниципальные районы Курской области</t>
  </si>
  <si>
    <t>Беловский муниципальный район</t>
  </si>
  <si>
    <t>Большесолдатский муниципальный район</t>
  </si>
  <si>
    <t>...</t>
  </si>
  <si>
    <t>-</t>
  </si>
  <si>
    <t>Глушковский муниципальный район</t>
  </si>
  <si>
    <t>Горшеченский муниципальный район</t>
  </si>
  <si>
    <t>Дмитриевский муниципальный район</t>
  </si>
  <si>
    <t>Железногорский муниципальный район</t>
  </si>
  <si>
    <t>Золотухинский муниципальный район</t>
  </si>
  <si>
    <t>Касторенский муниципальный район</t>
  </si>
  <si>
    <t>Конышевский муниципальный район</t>
  </si>
  <si>
    <t>Кореневский муниципальный район</t>
  </si>
  <si>
    <t>Курский муниципальный район</t>
  </si>
  <si>
    <t>Курчатовский муниципальный район</t>
  </si>
  <si>
    <t>Льговский муниципальный район</t>
  </si>
  <si>
    <t>Мантуровский муниципальный район</t>
  </si>
  <si>
    <t>Медвенский муниципальный район</t>
  </si>
  <si>
    <t>Обоянский муниципальный район</t>
  </si>
  <si>
    <t>Октябрьский муниципальный район</t>
  </si>
  <si>
    <t>Поныровский муниципальный район</t>
  </si>
  <si>
    <t>Пристенский муниципальный район</t>
  </si>
  <si>
    <t>Рыльский муниципальный район</t>
  </si>
  <si>
    <t>Советский муниципальный район</t>
  </si>
  <si>
    <t>Солнцевский муниципальный район</t>
  </si>
  <si>
    <t>Суджанский муниципальный район</t>
  </si>
  <si>
    <t>Тимский муниципальный район</t>
  </si>
  <si>
    <t>Фатежский муниципальный район</t>
  </si>
  <si>
    <t>Хомутовский муниципальный район</t>
  </si>
  <si>
    <t>Черемисиновский муниципальный район</t>
  </si>
  <si>
    <t>Щигровский муниципальный район</t>
  </si>
  <si>
    <t>Городские округа Курской области</t>
  </si>
  <si>
    <t>Городской округ город Курск</t>
  </si>
  <si>
    <t>Городской округ город Железногорск</t>
  </si>
  <si>
    <t>Городской округ город Курчатов</t>
  </si>
  <si>
    <t>Городской округ город Льгов</t>
  </si>
  <si>
    <t>Городской округ город Щигры</t>
  </si>
  <si>
    <t>Крестьянские (фермерские) хозяйства и индивидуальные предприниматели  - всего</t>
  </si>
  <si>
    <t>(гектаров)</t>
  </si>
  <si>
    <t>Крестьянские (фермерские) хозяйства и индивидуальные предприни-матели  - всего</t>
  </si>
  <si>
    <t>(в процентах от общей посевной площади)</t>
  </si>
  <si>
    <t>Зерновые и зернобобовые культуры - всего</t>
  </si>
  <si>
    <t>из них</t>
  </si>
  <si>
    <t>Технические культуры  - всего</t>
  </si>
  <si>
    <t>Карто-фель</t>
  </si>
  <si>
    <t>Овощные и бахчевые культуры - всего</t>
  </si>
  <si>
    <t>из них овощи открытого грунта</t>
  </si>
  <si>
    <t>Кормовые культуры - всего</t>
  </si>
  <si>
    <t>пшеница</t>
  </si>
  <si>
    <t>рожь</t>
  </si>
  <si>
    <t>ячмень</t>
  </si>
  <si>
    <t>овес</t>
  </si>
  <si>
    <t>кукуруза на зерно</t>
  </si>
  <si>
    <t>просо</t>
  </si>
  <si>
    <t>гречиха</t>
  </si>
  <si>
    <t>рис</t>
  </si>
  <si>
    <t>трити-кале</t>
  </si>
  <si>
    <t>зернобо-бовые культуры</t>
  </si>
  <si>
    <t>сахарная свёкла (кроме кормовой)</t>
  </si>
  <si>
    <t>подсолнечник на зерно</t>
  </si>
  <si>
    <t>лён-кудряш (масличный)</t>
  </si>
  <si>
    <t>соя</t>
  </si>
  <si>
    <t>рапс</t>
  </si>
  <si>
    <t>эфиро-масличные культуры</t>
  </si>
  <si>
    <t>лекарственные культуры</t>
  </si>
  <si>
    <t>[MEASURES].[Eod01501 P Eod01500]</t>
  </si>
  <si>
    <t>[MEASURES].[P175 P Eod01500]</t>
  </si>
  <si>
    <t>[MEASURES].[P176 P Eod01500]</t>
  </si>
  <si>
    <t>[MEASURES].[P177 P Eod01500]</t>
  </si>
  <si>
    <t>[MEASURES].[Eod01509 P Eod01500]</t>
  </si>
  <si>
    <t>[MEASURES].[Eod01510 P Eod01500]</t>
  </si>
  <si>
    <t>[MEASURES].[Eod01511 P Eod01500]</t>
  </si>
  <si>
    <t>[MEASURES].[Eod01512 P Eod01500]</t>
  </si>
  <si>
    <t>[MEASURES].[P160 P Eod01500]</t>
  </si>
  <si>
    <t>[MEASURES].[Eod01517 P Eod01500]</t>
  </si>
  <si>
    <t>[MEASURES].[Eod01530 P Eod01500]</t>
  </si>
  <si>
    <t>[MEASURES].[Eod01535 P Eod01500]</t>
  </si>
  <si>
    <t>[MEASURES].[Eod01537 P Eod01500]</t>
  </si>
  <si>
    <t>[MEASURES].[Eod01538 P Eod01500]</t>
  </si>
  <si>
    <t>[MEASURES].[Eod01540 P Eod01500]</t>
  </si>
  <si>
    <t>[MEASURES].[P178 P Eod01500]</t>
  </si>
  <si>
    <t>[MEASURES].[Eod01552 P Eod01500]</t>
  </si>
  <si>
    <t>[MEASURES].[Eod01565 P Eod01500]</t>
  </si>
  <si>
    <t>[MEASURES].[Eod01580 P Eod01500]</t>
  </si>
  <si>
    <t>[MEASURES].[Eod01581 P Eod01500]</t>
  </si>
  <si>
    <t>[MEASURES].[P180 P Eod01500]</t>
  </si>
  <si>
    <t>[MEASURES].[Eod01610 P Eod01500]</t>
  </si>
  <si>
    <t xml:space="preserve"> Зерновые и зернобобовые культуры - всего</t>
  </si>
  <si>
    <t>из  них</t>
  </si>
  <si>
    <t>Технические культуры - всего</t>
  </si>
  <si>
    <t xml:space="preserve"> Картофель</t>
  </si>
  <si>
    <t xml:space="preserve">пшеница </t>
  </si>
  <si>
    <t xml:space="preserve"> рожь </t>
  </si>
  <si>
    <t xml:space="preserve">ячмень </t>
  </si>
  <si>
    <t xml:space="preserve"> овес</t>
  </si>
  <si>
    <t xml:space="preserve"> просо</t>
  </si>
  <si>
    <t xml:space="preserve"> гречиха</t>
  </si>
  <si>
    <t>тритикале</t>
  </si>
  <si>
    <t xml:space="preserve">зернобо-бовые культуры </t>
  </si>
  <si>
    <t xml:space="preserve">сахарная свекла (кроме кормовой) </t>
  </si>
  <si>
    <t>лен-кудряш (масличный)</t>
  </si>
  <si>
    <t xml:space="preserve"> соя</t>
  </si>
  <si>
    <t xml:space="preserve"> рапс  </t>
  </si>
  <si>
    <t>лекар-ственные культуры</t>
  </si>
  <si>
    <t>Техничес-кие культуры - всего</t>
  </si>
  <si>
    <t xml:space="preserve"> Карто-фель</t>
  </si>
  <si>
    <t>Техничес-кие культуры  - всего</t>
  </si>
  <si>
    <t>подсолнеч-ник на зерно</t>
  </si>
  <si>
    <t>лён-кудряш (маслич-ный)</t>
  </si>
  <si>
    <t>эфиро-маслич-ные культуры</t>
  </si>
  <si>
    <t>Картофель</t>
  </si>
  <si>
    <t>Зерновые и зерно-бобовые культуры</t>
  </si>
  <si>
    <t>Техни-ческие культуры</t>
  </si>
  <si>
    <t>Кормо-вые культуры</t>
  </si>
  <si>
    <t>овощи открытого грунта</t>
  </si>
  <si>
    <t>капуста всех видов, кроме цветной и брокколи</t>
  </si>
  <si>
    <t>огурцы</t>
  </si>
  <si>
    <t>помидоры</t>
  </si>
  <si>
    <t>свекла столовая</t>
  </si>
  <si>
    <t>морковь столовая</t>
  </si>
  <si>
    <t>лук реп-чатый</t>
  </si>
  <si>
    <t>чеснок</t>
  </si>
  <si>
    <t>кабачки, пати-соны</t>
  </si>
  <si>
    <t>тыква столо-вая</t>
  </si>
  <si>
    <t>перец сладкий</t>
  </si>
  <si>
    <t>[MEASURES].[Eod01582 P Eod01500]</t>
  </si>
  <si>
    <t>[MEASURES].[Eod01584 P Eod01500]</t>
  </si>
  <si>
    <t>[MEASURES].[Eod01585 P Eod01500]</t>
  </si>
  <si>
    <t>[MEASURES].[Eod01586 P Eod01500]</t>
  </si>
  <si>
    <t>[MEASURES].[Eod01587 P Eod01500]</t>
  </si>
  <si>
    <t>[MEASURES].[Eod01588 P Eod01500]</t>
  </si>
  <si>
    <t>[MEASURES].[Eod01589 P Eod01500]</t>
  </si>
  <si>
    <t>[MEASURES].[Eod01593 P Eod01500]</t>
  </si>
  <si>
    <t>[MEASURES].[Eod01594 P Eod01500]</t>
  </si>
  <si>
    <t>[MEASURES].[Eod01595 P Eod01500]</t>
  </si>
  <si>
    <t xml:space="preserve"> (на 1 августа 2021 г.)</t>
  </si>
  <si>
    <t>Сельскохозяйственные организации -всего</t>
  </si>
  <si>
    <t xml:space="preserve">сельскохозяйственные организации, не относящиеся к субъектам малого предпринимательства </t>
  </si>
  <si>
    <t>[OKTMO].[Parent].&amp;[38000000000]</t>
  </si>
  <si>
    <t>[OKTMO].[Parent].&amp;[38600000000]</t>
  </si>
  <si>
    <t>[OKTMO].[Parent].&amp;[38602000000]</t>
  </si>
  <si>
    <t>[OKTMO].[Parent].&amp;[38603000000]</t>
  </si>
  <si>
    <t>[OKTMO].[Parent].&amp;[38604000000]</t>
  </si>
  <si>
    <t>[OKTMO].[Parent].&amp;[38606000000]</t>
  </si>
  <si>
    <t>[OKTMO].[Parent].&amp;[38608000000]</t>
  </si>
  <si>
    <t>[OKTMO].[Parent].&amp;[38610000000]</t>
  </si>
  <si>
    <t>[OKTMO].[Parent].&amp;[38612000000]</t>
  </si>
  <si>
    <t>[OKTMO].[Parent].&amp;[38614000000]</t>
  </si>
  <si>
    <t>[OKTMO].[Parent].&amp;[38616000000]</t>
  </si>
  <si>
    <t>[OKTMO].[Parent].&amp;[38618000000]</t>
  </si>
  <si>
    <t>[OKTMO].[Parent].&amp;[38620000000]</t>
  </si>
  <si>
    <t>[OKTMO].[Parent].&amp;[38621000000]</t>
  </si>
  <si>
    <t>[OKTMO].[Parent].&amp;[38622000000]</t>
  </si>
  <si>
    <t>[OKTMO].[Parent].&amp;[38623000000]</t>
  </si>
  <si>
    <t>[OKTMO].[Parent].&amp;[38624000000]</t>
  </si>
  <si>
    <t>[OKTMO].[Parent].&amp;[38626000000]</t>
  </si>
  <si>
    <t>[OKTMO].[Parent].&amp;[38628000000]</t>
  </si>
  <si>
    <t>[OKTMO].[Parent].&amp;[38630000000]</t>
  </si>
  <si>
    <t>[OKTMO].[Parent].&amp;[38632000000]</t>
  </si>
  <si>
    <t>[OKTMO].[Parent].&amp;[38634000000]</t>
  </si>
  <si>
    <t>[OKTMO].[Parent].&amp;[38636000000]</t>
  </si>
  <si>
    <t>[OKTMO].[Parent].&amp;[38638000000]</t>
  </si>
  <si>
    <t>[OKTMO].[Parent].&amp;[38640000000]</t>
  </si>
  <si>
    <t>[OKTMO].[Parent].&amp;[38642000000]</t>
  </si>
  <si>
    <t>[OKTMO].[Parent].&amp;[38644000000]</t>
  </si>
  <si>
    <t>[OKTMO].[Parent].&amp;[38646000000]</t>
  </si>
  <si>
    <t>[OKTMO].[Parent].&amp;[38648000000]</t>
  </si>
  <si>
    <t>[OKTMO].[Parent].&amp;[38650000000]</t>
  </si>
  <si>
    <t>[OKTMO].[Parent].&amp;[38700000000]</t>
  </si>
  <si>
    <t>[OKTMO].[Parent].&amp;[38701000000]</t>
  </si>
  <si>
    <t>[OKTMO].[Parent].&amp;[38705000000]</t>
  </si>
  <si>
    <t>[OKTMO].[Parent].&amp;[38708000000]</t>
  </si>
  <si>
    <t>[OKTMO].[Parent].&amp;[38710000000]</t>
  </si>
  <si>
    <t>[OKTMO].[Parent].&amp;[38715000000]</t>
  </si>
  <si>
    <t>(в процентах от общего числа соответствующей категории объекта)</t>
  </si>
  <si>
    <t>(на 1 августа 2021 г.)</t>
  </si>
  <si>
    <t>Число товариществ</t>
  </si>
  <si>
    <t>Количество земельных участков в товариществах</t>
  </si>
  <si>
    <t>Общая площадь участков в товариществах, га</t>
  </si>
  <si>
    <t>всего</t>
  </si>
  <si>
    <t>площадь земли в среднем на один участок в пользовании граждан</t>
  </si>
  <si>
    <t>осуществляющих деятельность</t>
  </si>
  <si>
    <t>в процентах от общего числа товариществ</t>
  </si>
  <si>
    <t>освоенные</t>
  </si>
  <si>
    <t>в процентах от общего количества земельных участков</t>
  </si>
  <si>
    <t>в пользовании граждан</t>
  </si>
  <si>
    <t>[MEASURES].[Count]</t>
  </si>
  <si>
    <t>[MEASURES].[Eod01158]</t>
  </si>
  <si>
    <t>[MEASURES].[Eod01158 P Count]</t>
  </si>
  <si>
    <t>[MEASURES].[Eod41344]  </t>
  </si>
  <si>
    <t xml:space="preserve">[MEASURES].[Eod41297] </t>
  </si>
  <si>
    <t>[MEASURES].[Eod41297 P Eod41344] </t>
  </si>
  <si>
    <t>[MEASURES].[Eod42200]</t>
  </si>
  <si>
    <t>[MEASURES].[Eod42344]</t>
  </si>
  <si>
    <t>[MEASURES].[Eod42344 D Eod41344]</t>
  </si>
  <si>
    <t>Дачные и другие</t>
  </si>
  <si>
    <t xml:space="preserve">(на 1 августа 2021 г.) </t>
  </si>
  <si>
    <t>Некоммерческие товарищества граждан - всего</t>
  </si>
  <si>
    <t xml:space="preserve"> Огороднические</t>
  </si>
  <si>
    <t>Садоводческие</t>
  </si>
  <si>
    <t>(на 1 августа 2021 г.; тысяч гектаров)</t>
  </si>
  <si>
    <t>Общая площадь сельскохозяйственных угодий</t>
  </si>
  <si>
    <t>Пашня</t>
  </si>
  <si>
    <t>Сенокосы</t>
  </si>
  <si>
    <t xml:space="preserve"> Пастбища</t>
  </si>
  <si>
    <t>Многолетние насаждения</t>
  </si>
  <si>
    <t xml:space="preserve"> Залежь</t>
  </si>
  <si>
    <t>Из общей площади сельскохозяйственных угодий фактически использовались</t>
  </si>
  <si>
    <t>1</t>
  </si>
  <si>
    <t>2</t>
  </si>
  <si>
    <t>3</t>
  </si>
  <si>
    <t>4</t>
  </si>
  <si>
    <t>5</t>
  </si>
  <si>
    <t>6</t>
  </si>
  <si>
    <t>(на 1 августа 2021 г.; в процентах от общей площади сельскохозяйственных угодий)</t>
  </si>
  <si>
    <t>(на 1 августа 2021г.; в процентах от общей земельной площади)</t>
  </si>
  <si>
    <t>Из общей земельной площади занято под:</t>
  </si>
  <si>
    <t>Неиспользуемая земля</t>
  </si>
  <si>
    <t>постройки, сооружения, дорожки</t>
  </si>
  <si>
    <t>газоны, цветы и декоративные насаждения</t>
  </si>
  <si>
    <t>площадь посевов сельскохозяйственных культур</t>
  </si>
  <si>
    <t>пары</t>
  </si>
  <si>
    <t>сенокосы и пастбища</t>
  </si>
  <si>
    <t>многолетние насаждения</t>
  </si>
  <si>
    <t>[MEASURES].[Eod31293 P Eod31204]</t>
  </si>
  <si>
    <t>[MEASURES].[Eod31294 P Eod31204]</t>
  </si>
  <si>
    <t>[MEASURES].[Eod31206 P Eod31204]</t>
  </si>
  <si>
    <t>[MEASURES].[Eod31207 P Eod31204]</t>
  </si>
  <si>
    <t>[MEASURES].[Eod01208209 P Eod01204]</t>
  </si>
  <si>
    <t>[MEASURES].[Eod31210 P Eod31204]</t>
  </si>
  <si>
    <t>[MEASURES].[Eod31211 P Eod31204]</t>
  </si>
  <si>
    <t xml:space="preserve">Число хозяйств, имевших теплицы и парники </t>
  </si>
  <si>
    <t xml:space="preserve">Общая площадь теплиц и парников, квадратных метров </t>
  </si>
  <si>
    <t>зимние</t>
  </si>
  <si>
    <t>весенние</t>
  </si>
  <si>
    <t>парники</t>
  </si>
  <si>
    <t>[MEASURES].[Eod01380 Count]</t>
  </si>
  <si>
    <t>[MEASURES].[Eod01381 Count]</t>
  </si>
  <si>
    <t>[MEASURES].[Eod01382 Count]</t>
  </si>
  <si>
    <t>[MEASURES].[Eod01383 Count]</t>
  </si>
  <si>
    <t>[MEASURES].[Eod01380]</t>
  </si>
  <si>
    <t>[MEASURES].[Eod01381]</t>
  </si>
  <si>
    <t>[MEASURES].[Eod01382]</t>
  </si>
  <si>
    <t>[MEASURES].[Eod01383]</t>
  </si>
  <si>
    <t>число организаций, имеющих теплицы, парники</t>
  </si>
  <si>
    <t>общая используемая площадь зимних, весенних теплиц и парников, тысяч квадратных метров</t>
  </si>
  <si>
    <t>коэффициент использования площади теплиц, процентов</t>
  </si>
  <si>
    <t>число хозяйств, имеющих теплицы, парники</t>
  </si>
  <si>
    <t>[MEASURES].[Eod03604 Count]_x000D_
[Category].[Parent].&amp;[2]</t>
  </si>
  <si>
    <t>[MEASURES].[Eod03604 D 0.1]_x000D_
[Category].[Parent].&amp;[2]</t>
  </si>
  <si>
    <t>[MEASURES].[P615 P Eod03604]_x000D_
[Category].[Parent].&amp;[2]</t>
  </si>
  <si>
    <t>[MEASURES].[Eod03604 Count]_x000D_
[Category].[Parent].&amp;[08]</t>
  </si>
  <si>
    <t>[MEASURES].[Eod03604 D 0.1]_x000D_
[Category].[Parent].&amp;[08]</t>
  </si>
  <si>
    <t>[MEASURES].[P615 P Eod03604]_x000D_
[Category].[Parent].&amp;[08]</t>
  </si>
  <si>
    <t>Площадь под многолетними плодовыми и ягодными культурами - всего</t>
  </si>
  <si>
    <t>(на 1 августа 2021 г.; гектаров)</t>
  </si>
  <si>
    <t>Площадь семечковые - всего</t>
  </si>
  <si>
    <t>Площадь косточковые - всего</t>
  </si>
  <si>
    <t>Площадь орехоплодные - всего</t>
  </si>
  <si>
    <t>Площадь ягодников - всего</t>
  </si>
  <si>
    <t>(на 1 августа 2021 г.; в процентах от общей площади многолетних плодовых насаждений и ягодных культур в сельскохозяйственных организациях)</t>
  </si>
  <si>
    <t>Семечковые</t>
  </si>
  <si>
    <t>Косточковые</t>
  </si>
  <si>
    <t>Орехоплодные</t>
  </si>
  <si>
    <t>Субтропические</t>
  </si>
  <si>
    <t>Цитрусовые</t>
  </si>
  <si>
    <t>Ягодники</t>
  </si>
  <si>
    <t>(на 1 августа 2021 г.; в процентах от общей площади многолетних плодовых насаждений и ягодных культур в крестьянских (фермерских) хозяйствах и у индивидуаьных предпринимателей)</t>
  </si>
  <si>
    <t>Площадь виноградников - всего</t>
  </si>
  <si>
    <t>(на 1 августа 2021 г.; тысяч голов)</t>
  </si>
  <si>
    <t xml:space="preserve">Крестьянские (фермерские) хозяйства и индивидуальные предприниматели  </t>
  </si>
  <si>
    <t>малые  предприятия</t>
  </si>
  <si>
    <t xml:space="preserve">Крестьянские (фермерские) хозяйства и индивидуальные предприниматели </t>
  </si>
  <si>
    <t xml:space="preserve">малые  предприятия </t>
  </si>
  <si>
    <t>Крестьянские (фермерские) хозяйства и индивидуальные предприниматели</t>
  </si>
  <si>
    <t>(на 1 августа 2021 г.; голов)</t>
  </si>
  <si>
    <t>(на 1 августа 2021 г.; тысяч штук)</t>
  </si>
  <si>
    <t>(в процентах от общего поголовья крупного рогатого скота)</t>
  </si>
  <si>
    <t>Сельскохозяйственные организации</t>
  </si>
  <si>
    <t>Личные подсобные и другие индивидуальные хозяйства граждан сельских населенных пунктов</t>
  </si>
  <si>
    <t>молочный крупный рогатый скот</t>
  </si>
  <si>
    <t xml:space="preserve">из  него    </t>
  </si>
  <si>
    <t>мясной крупный рогатый скот</t>
  </si>
  <si>
    <t>из него</t>
  </si>
  <si>
    <t>коровы</t>
  </si>
  <si>
    <t xml:space="preserve"> коровы </t>
  </si>
  <si>
    <t>(на 1 августа 2021 года; в процентах от общего поголовья птицы)</t>
  </si>
  <si>
    <t>Куры</t>
  </si>
  <si>
    <t>Утки</t>
  </si>
  <si>
    <t>Гуси</t>
  </si>
  <si>
    <t>Индейки</t>
  </si>
  <si>
    <t>Цесарки</t>
  </si>
  <si>
    <t>Перепелки</t>
  </si>
  <si>
    <t>Фазаны</t>
  </si>
  <si>
    <t>Страусы</t>
  </si>
  <si>
    <t xml:space="preserve">    ( на 1 августа 2021 года; в процентах от общего поголовья птицы)</t>
  </si>
  <si>
    <t xml:space="preserve">  ( на 1 августа 2021 года; в процентах от общего поголовья птицы)</t>
  </si>
  <si>
    <t>(на 1 августа 2021 г., единиц)</t>
  </si>
  <si>
    <t>Число организаций, имевших собственные и арендованные склады и сооружения для хранения</t>
  </si>
  <si>
    <t>из них оборудованные системами автоматизированного контроля технологических процессов</t>
  </si>
  <si>
    <t>в процентах от числа организаций, имевших склады и сооружения для хранения</t>
  </si>
  <si>
    <t>зерна, включая семена технических и кормовых культур</t>
  </si>
  <si>
    <t>картофеля и овощей</t>
  </si>
  <si>
    <t>плодов и ягод</t>
  </si>
  <si>
    <t>(на  1 августа 2021 г., единиц)</t>
  </si>
  <si>
    <t>Число хозяйств, имевших собственные и арендованные склады и сооружения для хранения</t>
  </si>
  <si>
    <t>в процентах от числа хозяйств, имевших склады и сооружения для хранения</t>
  </si>
  <si>
    <t>(на 1 августа 2021 г.,тыс. т )</t>
  </si>
  <si>
    <t>Емкости собственных и арендованных складов и сооружений для хранения</t>
  </si>
  <si>
    <t>из них емкости, оборудованные системами автоматизированного контроля технологических процессов</t>
  </si>
  <si>
    <t>в процентах от емкости собственных и арендованных складов и сооружений</t>
  </si>
  <si>
    <t>(в процентах от общего числа объектов, осуществлявших сельскохозяйственную деятельность в 2020 году)</t>
  </si>
  <si>
    <t>Число сельскохозяйственных организаций</t>
  </si>
  <si>
    <t>Площадь сельскохозяйственных угодий</t>
  </si>
  <si>
    <t>Число сельскохозяйственных организаций получавших</t>
  </si>
  <si>
    <t>в процентах</t>
  </si>
  <si>
    <t>всего,
тыс.га</t>
  </si>
  <si>
    <t>в процентах
 от общей площади сельскохозяй-ственных угодий</t>
  </si>
  <si>
    <t>в среднем на одну организацию, га</t>
  </si>
  <si>
    <t>кредитные средства в 2020 г.</t>
  </si>
  <si>
    <t>субсидии (дотации) за счет средств федерального бюджета и / или бюджета субъекта Российской Федерации в 2020 г.</t>
  </si>
  <si>
    <t>от общего числа организаций</t>
  </si>
  <si>
    <t>от числа организаций, имевших сельскохозяйственные угодья</t>
  </si>
  <si>
    <t>Муниципальные образования Курской области</t>
  </si>
  <si>
    <t>Cельскохозяйственные организации:</t>
  </si>
  <si>
    <t xml:space="preserve">имевшие сельскохозяйственные угодия, га: </t>
  </si>
  <si>
    <t>до 4,1</t>
  </si>
  <si>
    <t>4,1 -10</t>
  </si>
  <si>
    <t>10,1 - 20</t>
  </si>
  <si>
    <t xml:space="preserve">20,1 - 50 </t>
  </si>
  <si>
    <t>50,1 - 100</t>
  </si>
  <si>
    <t>100,1 - 200</t>
  </si>
  <si>
    <t>200,1 - 500</t>
  </si>
  <si>
    <t>500,1 - 1500</t>
  </si>
  <si>
    <t>1500,1 - 3000</t>
  </si>
  <si>
    <t>3000,1 - 4000</t>
  </si>
  <si>
    <t>4000,1 - 6000</t>
  </si>
  <si>
    <t>6000,1 - 10000</t>
  </si>
  <si>
    <t>10000,1 - 40000</t>
  </si>
  <si>
    <t>свыше 40000</t>
  </si>
  <si>
    <t>не имевшие сельскохозяйственных угодий</t>
  </si>
  <si>
    <t>x</t>
  </si>
  <si>
    <t xml:space="preserve">Итого </t>
  </si>
  <si>
    <t>в процентах от общей  площади посевов</t>
  </si>
  <si>
    <t xml:space="preserve">от числа организаций, имевших посевную площадь </t>
  </si>
  <si>
    <t xml:space="preserve">Сельскохозяйственные организации: </t>
  </si>
  <si>
    <t xml:space="preserve">имевшие посевную площадь, га: </t>
  </si>
  <si>
    <t>до 10,1</t>
  </si>
  <si>
    <t>10,1 - 50</t>
  </si>
  <si>
    <t>500,1 - 1000</t>
  </si>
  <si>
    <t>1000,1 - 1500</t>
  </si>
  <si>
    <t>1500,1 - 2000</t>
  </si>
  <si>
    <t>2000,1 - 3000</t>
  </si>
  <si>
    <t>свыше 10000</t>
  </si>
  <si>
    <t>не имевшие посевной площади</t>
  </si>
  <si>
    <t>х</t>
  </si>
  <si>
    <t>Итого</t>
  </si>
  <si>
    <t>Посевная площадь зерновых и зернобобовых культур</t>
  </si>
  <si>
    <t>Мощности 
складов и сооружений для хранения зерна, тыс.тонн</t>
  </si>
  <si>
    <t>из них оборудованные системой автоматизированного контроля, тыс.тонн</t>
  </si>
  <si>
    <t>всего, тыс. га</t>
  </si>
  <si>
    <t>в процентах от общей  площади  посевов</t>
  </si>
  <si>
    <t>в среднем на одну организацию,  га</t>
  </si>
  <si>
    <t xml:space="preserve">от общего числа организаций </t>
  </si>
  <si>
    <t>до 30,1</t>
  </si>
  <si>
    <t>30,1 - 50</t>
  </si>
  <si>
    <t>200,1 -300</t>
  </si>
  <si>
    <t>300,1 - 600</t>
  </si>
  <si>
    <t>600,1 - 1000</t>
  </si>
  <si>
    <t>свыше 4000</t>
  </si>
  <si>
    <t xml:space="preserve">  всего</t>
  </si>
  <si>
    <t>Поголовье крупного рогатого скота</t>
  </si>
  <si>
    <t>всего, тыс. голов</t>
  </si>
  <si>
    <t>в процентах от общего поголовья</t>
  </si>
  <si>
    <t>в среднем на одну организацию,                                                                                                                                                                                                                                                                                                                                                         голов</t>
  </si>
  <si>
    <t>на 100 га сельхоз-угодий, голов</t>
  </si>
  <si>
    <t>кредитные средства 
в 2020 г.</t>
  </si>
  <si>
    <t>субсидии (дотации) за счет средств федерального бюджета и/или бюджета субъекта Российской Федерации 
в 2020 г.</t>
  </si>
  <si>
    <t>от числа организаций, имевших поголовье</t>
  </si>
  <si>
    <t>имевшие поголовье, голов</t>
  </si>
  <si>
    <t>до 101</t>
  </si>
  <si>
    <t>101 - 300</t>
  </si>
  <si>
    <t>301 - 500</t>
  </si>
  <si>
    <t>501 - 1000</t>
  </si>
  <si>
    <t>1001 - 1500</t>
  </si>
  <si>
    <t>1501 - 3000</t>
  </si>
  <si>
    <t>3001 - 5000</t>
  </si>
  <si>
    <t>свыше 5000</t>
  </si>
  <si>
    <t>не имевшие поголовья</t>
  </si>
  <si>
    <t>Поголовье свиней</t>
  </si>
  <si>
    <t>всего, тыс.голов</t>
  </si>
  <si>
    <t>в среднем на одну организацию, голов</t>
  </si>
  <si>
    <t>на 100 га пашни, голов</t>
  </si>
  <si>
    <t>до 201</t>
  </si>
  <si>
    <t>201 - 300</t>
  </si>
  <si>
    <t>501 - 700</t>
  </si>
  <si>
    <t>701 - 1000</t>
  </si>
  <si>
    <t>1001 - 5000</t>
  </si>
  <si>
    <t>5001 - 10000</t>
  </si>
  <si>
    <t>10001 - 25000</t>
  </si>
  <si>
    <t>свыше 25000</t>
  </si>
  <si>
    <t>Поголовье птицы</t>
  </si>
  <si>
    <t>на 100 га посевной площади зерновых культур, голов</t>
  </si>
  <si>
    <t>до 301</t>
  </si>
  <si>
    <t>301 - 3000</t>
  </si>
  <si>
    <t>3001 - 10000</t>
  </si>
  <si>
    <t>10001 - 50000</t>
  </si>
  <si>
    <t>50001 - 100000</t>
  </si>
  <si>
    <t>100001 - 150000</t>
  </si>
  <si>
    <t>150001 - 300000</t>
  </si>
  <si>
    <t>300001 - 600000</t>
  </si>
  <si>
    <t>свыше 600000</t>
  </si>
  <si>
    <t>Число крестьянских (фермерских) хозяйств и индивидуальных предпринимателей</t>
  </si>
  <si>
    <t>Число  крестьянских (фермерских) хозяйств и индивидуальных предпринимателей получавших</t>
  </si>
  <si>
    <t xml:space="preserve">в процентах
 </t>
  </si>
  <si>
    <t>в среднем на одно хозяйство, га</t>
  </si>
  <si>
    <t>от общего числа хозяйств</t>
  </si>
  <si>
    <t>от числа хозяйств, имевших сельскохозяй-ственные угодья</t>
  </si>
  <si>
    <t>Хозяйства:</t>
  </si>
  <si>
    <t>Посевная площадь сельскохозяйственных культур</t>
  </si>
  <si>
    <t>Число крестьянских (фермерских) хозяйств и индивидуальных предпринимателей получавших</t>
  </si>
  <si>
    <t xml:space="preserve">от общего числа хозяйств </t>
  </si>
  <si>
    <t xml:space="preserve">от числа хозяйств, имевших посевную площадь </t>
  </si>
  <si>
    <t>имевшие посевную площадь, га:</t>
  </si>
  <si>
    <t>до 3,1</t>
  </si>
  <si>
    <t>3,1 - 10</t>
  </si>
  <si>
    <t>20,1 - 50</t>
  </si>
  <si>
    <t xml:space="preserve">50,1 - 100  </t>
  </si>
  <si>
    <t>свыше 3000</t>
  </si>
  <si>
    <t>всего, тыс.га</t>
  </si>
  <si>
    <t xml:space="preserve"> имевшие посевную площадь, га:</t>
  </si>
  <si>
    <t xml:space="preserve">Поголовье крупного рогатого скота </t>
  </si>
  <si>
    <t>Число хозяйств, получавших</t>
  </si>
  <si>
    <t>в среднем на одно хозяйство, голов</t>
  </si>
  <si>
    <t>на 100 га сельхозугодий, голов</t>
  </si>
  <si>
    <t>от числа хозяйств, имевших поголовье</t>
  </si>
  <si>
    <t>до 3</t>
  </si>
  <si>
    <t>3 - 5</t>
  </si>
  <si>
    <t>6 - 10</t>
  </si>
  <si>
    <t>11 - 20</t>
  </si>
  <si>
    <t>21 - 30</t>
  </si>
  <si>
    <t>31 - 50</t>
  </si>
  <si>
    <t>51 - 100</t>
  </si>
  <si>
    <t>свыше 500</t>
  </si>
  <si>
    <t>Поголовье овец и коз</t>
  </si>
  <si>
    <t>до 6</t>
  </si>
  <si>
    <t>11 - 30</t>
  </si>
  <si>
    <t>31 - 100</t>
  </si>
  <si>
    <t>1501 - 2000</t>
  </si>
  <si>
    <t>свыше 2000</t>
  </si>
  <si>
    <t>Число хозяйств</t>
  </si>
  <si>
    <t xml:space="preserve">Общая площадь земли </t>
  </si>
  <si>
    <t>Из общей площади земли занято под посевы сельскохозяйственных культур</t>
  </si>
  <si>
    <t>всего,
 тыс.</t>
  </si>
  <si>
    <t>в процентах
от общего числа хозяйств</t>
  </si>
  <si>
    <t>в процентах
от общей площади земли хозяйств</t>
  </si>
  <si>
    <t>в среднем  на одно хозяйство, га</t>
  </si>
  <si>
    <t>в процентах от общей площади земли</t>
  </si>
  <si>
    <t>Хозяйства, имевшие земельную площадь, га:</t>
  </si>
  <si>
    <t>до 0,06</t>
  </si>
  <si>
    <t>0,06 - 0,10</t>
  </si>
  <si>
    <t>0,11 - 0,15</t>
  </si>
  <si>
    <t>0,16 - 0,20</t>
  </si>
  <si>
    <t>0,21 - 0,25</t>
  </si>
  <si>
    <t>0,26 - 0,30</t>
  </si>
  <si>
    <t>0,31 - 0,35</t>
  </si>
  <si>
    <t>0,36 - 0,40</t>
  </si>
  <si>
    <t>0,41 - 0,50</t>
  </si>
  <si>
    <t>0,51 - 1,00</t>
  </si>
  <si>
    <t>1,01 - 3,00</t>
  </si>
  <si>
    <t>3,01 - 5,00</t>
  </si>
  <si>
    <t>5,01 - 10,00</t>
  </si>
  <si>
    <t>10,01 - 20,00</t>
  </si>
  <si>
    <t>свыше 20,00</t>
  </si>
  <si>
    <t>не имевшие земельной площади</t>
  </si>
  <si>
    <t>Число личных подсобных хозяйств</t>
  </si>
  <si>
    <t>Распределение хозяйств по цели производства, тысяч:</t>
  </si>
  <si>
    <t>всего, тыс.</t>
  </si>
  <si>
    <t>в процентах от общей площади посевов</t>
  </si>
  <si>
    <t>самообеспечение продоволь-ствием</t>
  </si>
  <si>
    <t xml:space="preserve">дополнительный источник денежных средств </t>
  </si>
  <si>
    <t>основной источник денежных средств</t>
  </si>
  <si>
    <t xml:space="preserve"> имевшие посевную площадь, га: </t>
  </si>
  <si>
    <t>0,06 - 0,15</t>
  </si>
  <si>
    <t>0,16 - 0,25</t>
  </si>
  <si>
    <t>0,26 - 0,35</t>
  </si>
  <si>
    <t>0,36 - 0,45</t>
  </si>
  <si>
    <t>0,46 - 0,65</t>
  </si>
  <si>
    <t>0,66 - 1,00</t>
  </si>
  <si>
    <t>1,01 - 2,50</t>
  </si>
  <si>
    <t>2,51 - 10,00</t>
  </si>
  <si>
    <t>10,01 - 20,0</t>
  </si>
  <si>
    <t>свыше 20,0</t>
  </si>
  <si>
    <t>Посевная площадь картофеля</t>
  </si>
  <si>
    <t>0,06 - 0,08</t>
  </si>
  <si>
    <t>0,09 - 0,12</t>
  </si>
  <si>
    <t>0,13 - 0,15</t>
  </si>
  <si>
    <t>0,31 - 0,40</t>
  </si>
  <si>
    <t>0,41 - 1,00</t>
  </si>
  <si>
    <t>1,01 - 5,00</t>
  </si>
  <si>
    <t>свыше 5,0</t>
  </si>
  <si>
    <t>Посевная площадь овощей</t>
  </si>
  <si>
    <t>до 0,03</t>
  </si>
  <si>
    <t>0,03 - 0,05</t>
  </si>
  <si>
    <t>0,21 - 0,30</t>
  </si>
  <si>
    <t>0,31 - 0,50</t>
  </si>
  <si>
    <t xml:space="preserve">Число личных подсобных хозяйств </t>
  </si>
  <si>
    <t>всего,  тыс.голов</t>
  </si>
  <si>
    <t>4 - 5</t>
  </si>
  <si>
    <t>свыше 10</t>
  </si>
  <si>
    <t xml:space="preserve">Сельскохозяйственные организации </t>
  </si>
  <si>
    <t>Крестьянские (фермерские) хозяйства и индивидуальные  предприниматели</t>
  </si>
  <si>
    <t>сельскохозяйственные организации, не относящиеся к субъектам малого предпринимательства</t>
  </si>
  <si>
    <t>малые предприятия, включая микропредприятия</t>
  </si>
  <si>
    <t xml:space="preserve">крестьянские (фермерские) хозяйства </t>
  </si>
  <si>
    <t>индивидуальные предприниматели</t>
  </si>
  <si>
    <r>
      <t>2016</t>
    </r>
    <r>
      <rPr>
        <vertAlign val="superscript"/>
        <sz val="10"/>
        <rFont val="Times New Roman"/>
        <family val="1"/>
        <charset val="204"/>
      </rPr>
      <t>1)</t>
    </r>
  </si>
  <si>
    <r>
      <t>2016</t>
    </r>
    <r>
      <rPr>
        <vertAlign val="superscript"/>
        <sz val="10"/>
        <rFont val="Times New Roman"/>
        <family val="1"/>
        <charset val="204"/>
      </rPr>
      <t>2)</t>
    </r>
  </si>
  <si>
    <t>[Dim Year].[Code].&amp;[2016]
[Dim Category2016].[Parent].&amp;[2]</t>
  </si>
  <si>
    <t>[Dim Year].[Code].&amp;[2021]_x000D_
[Category].[Parent].&amp;[2]</t>
  </si>
  <si>
    <t>[Dim Year].[Code].&amp;[2016]
[Dim Category2016].[Parent].&amp;[72]</t>
  </si>
  <si>
    <t>[Dim Year].[Code].&amp;[2021]_x000D_
[Category].[Parent].&amp;[72]</t>
  </si>
  <si>
    <t>[Dim Year].[Code].&amp;[2016]
[Dim Category2016].[Parent].&amp;[4]</t>
  </si>
  <si>
    <t>[Dim Year].[Code].&amp;[2021]_x000D_
[Category].[Parent].&amp;[4]</t>
  </si>
  <si>
    <t>[Dim Year].[Code].&amp;[2016]
[Dim Category2016].[Parent].&amp;[08]</t>
  </si>
  <si>
    <t>[Dim Year].[Code].&amp;[2021]_x000D_
[Category].[Parent].&amp;[08]</t>
  </si>
  <si>
    <t>[Dim Year].[Code].&amp;[2016]
[Dim Category2016].[Parent].&amp;[16]</t>
  </si>
  <si>
    <t>[Dim Year].[Code].&amp;[2021]_x000D_
[Category].[Parent].&amp;[16]</t>
  </si>
  <si>
    <t>[Dim Year].[Code].&amp;[2016]
[Dim Category2016].[Parent].&amp;[29]</t>
  </si>
  <si>
    <t>[Dim Year].[Code].&amp;[2021]_x000D_
[Category].[Parent].&amp;[29]</t>
  </si>
  <si>
    <t>[Dim Year].[Code].&amp;[2016]
[Dim Category2016].[Parent].&amp;[09]</t>
  </si>
  <si>
    <t>[Dim Year].[Code].&amp;[2016]
[Dim Category2016].[Parent].&amp;[09]
[Dim Oktmo2016].[Village Town Type].&amp;[2]</t>
  </si>
  <si>
    <t>[Dim Year].[Code].&amp;[2021]_x000D_
[Category].[Parent].&amp;[09]</t>
  </si>
  <si>
    <t xml:space="preserve">из них:                                                                       осуществлявшие сельскохозяйственную деятельность в I полугодии </t>
  </si>
  <si>
    <t>в процентах от общего числа соответствующей категории организаций (хозяйств)</t>
  </si>
  <si>
    <t>Общая площадь сельскохозяйственных угодий, тыс. га</t>
  </si>
  <si>
    <t>в том числе:
пашня</t>
  </si>
  <si>
    <t>сенокосы</t>
  </si>
  <si>
    <t>пастбища</t>
  </si>
  <si>
    <t>залежь</t>
  </si>
  <si>
    <t>Из общей площади сельскохозяйственных угодий фактически использовались, тыс. га</t>
  </si>
  <si>
    <t>в процентах от общей площади         сельскохозяйственных угодий соответствующей категории организаций (хозяйств)</t>
  </si>
  <si>
    <t>Посевная площадь сельскохозяйственных культур под урожай - всего, тыс. га</t>
  </si>
  <si>
    <t xml:space="preserve">в том числе:
Зерновые и зернобобовые культуры - всего </t>
  </si>
  <si>
    <t>из них:
пшеница</t>
  </si>
  <si>
    <t xml:space="preserve">рожь </t>
  </si>
  <si>
    <t xml:space="preserve">зернобобовые культуры </t>
  </si>
  <si>
    <t>из них:                                                               сахарная свекла  (кроме кормовой)</t>
  </si>
  <si>
    <t xml:space="preserve">эфиромасличные культуры </t>
  </si>
  <si>
    <t>из них:                                                                     овощи открытого грунта – всего</t>
  </si>
  <si>
    <t>из них:                                                                капуста (всех видов)</t>
  </si>
  <si>
    <t>лук репчатый</t>
  </si>
  <si>
    <t>кабачки, патиссоны</t>
  </si>
  <si>
    <t xml:space="preserve">продовольственные бахчевые культуры </t>
  </si>
  <si>
    <t>Кормовые культуры</t>
  </si>
  <si>
    <t xml:space="preserve">Зерновые и зернобобовые культуры - всего </t>
  </si>
  <si>
    <t>зернобобовые культуры</t>
  </si>
  <si>
    <t>из них:                                                                                                          сахарная свекла  (кроме кормовой)</t>
  </si>
  <si>
    <t xml:space="preserve">лен-кудряш (масличный) </t>
  </si>
  <si>
    <r>
      <t>Овощные и бахчевые культуры – всего</t>
    </r>
    <r>
      <rPr>
        <vertAlign val="superscript"/>
        <sz val="10"/>
        <color theme="1"/>
        <rFont val="Arial"/>
        <family val="2"/>
        <charset val="204"/>
      </rPr>
      <t>3)</t>
    </r>
  </si>
  <si>
    <t>из них:                                                                         овощи открытого грунта – всего</t>
  </si>
  <si>
    <r>
      <t>Площади многолетних плодовых насаждений и ягодных культур - всего</t>
    </r>
    <r>
      <rPr>
        <b/>
        <sz val="10"/>
        <color rgb="FF000000"/>
        <rFont val="Arial"/>
        <family val="2"/>
        <charset val="204"/>
      </rPr>
      <t>, тыс. га</t>
    </r>
  </si>
  <si>
    <t xml:space="preserve">в том числе:                                                           семечковые культуры </t>
  </si>
  <si>
    <t xml:space="preserve">косточковые культуры </t>
  </si>
  <si>
    <t>орехоплодные культуры</t>
  </si>
  <si>
    <t>субтропические культуры</t>
  </si>
  <si>
    <t>цитрусовые  культуры</t>
  </si>
  <si>
    <t>ягодники</t>
  </si>
  <si>
    <t xml:space="preserve">семечковые культуры </t>
  </si>
  <si>
    <t xml:space="preserve">орехоплодные культуры </t>
  </si>
  <si>
    <t xml:space="preserve">субтропические культуры </t>
  </si>
  <si>
    <t xml:space="preserve">цитрусовые  культуры </t>
  </si>
  <si>
    <t xml:space="preserve">ягодники </t>
  </si>
  <si>
    <t>Площади виноградников, тыс. га</t>
  </si>
  <si>
    <t xml:space="preserve">Поголовье сельскохозяйственных животных, тыс. голов: </t>
  </si>
  <si>
    <t>Крупный рогатый скот - всего</t>
  </si>
  <si>
    <t>из него коровы</t>
  </si>
  <si>
    <t>Молочный крупный рогатый скот</t>
  </si>
  <si>
    <t>Мясной крупный рогатый скот</t>
  </si>
  <si>
    <t>Свиньи</t>
  </si>
  <si>
    <t>Овцы и козы - всего</t>
  </si>
  <si>
    <t>в том числе:                                                                     овцы</t>
  </si>
  <si>
    <t>козы</t>
  </si>
  <si>
    <t>Птица - всего</t>
  </si>
  <si>
    <t>Птица сельскохозяйственная - всего</t>
  </si>
  <si>
    <t xml:space="preserve">в том числе:                                                                   куры - всего </t>
  </si>
  <si>
    <t xml:space="preserve">из них:                                                                                                                                                                                                                                                                                                                                            куры-несушки </t>
  </si>
  <si>
    <t>куры яичных пород</t>
  </si>
  <si>
    <t>куры мясных и мясо-яичных пород</t>
  </si>
  <si>
    <t>утки</t>
  </si>
  <si>
    <t>гуси</t>
  </si>
  <si>
    <t>индейки</t>
  </si>
  <si>
    <t>цесарки</t>
  </si>
  <si>
    <t>Прочие виды птицы - всего</t>
  </si>
  <si>
    <t>перепелки</t>
  </si>
  <si>
    <t>фазаны</t>
  </si>
  <si>
    <t>страусы</t>
  </si>
  <si>
    <t>Лошади</t>
  </si>
  <si>
    <t>Кролики домашние</t>
  </si>
  <si>
    <t>Пчелы медоносные (семьи), тыс. шт.</t>
  </si>
  <si>
    <t>В среднем на одну организацию 
(хозяйство):</t>
  </si>
  <si>
    <r>
      <rPr>
        <sz val="10"/>
        <color theme="1"/>
        <rFont val="Arial"/>
        <family val="2"/>
        <charset val="204"/>
      </rPr>
      <t>общая площадь сельскохозяйственных угодий,</t>
    </r>
    <r>
      <rPr>
        <sz val="8"/>
        <color rgb="FF000000"/>
        <rFont val="Arial"/>
        <family val="2"/>
        <charset val="204"/>
      </rPr>
      <t xml:space="preserve"> </t>
    </r>
    <r>
      <rPr>
        <sz val="10"/>
        <color rgb="FF000000"/>
        <rFont val="Arial"/>
        <family val="2"/>
        <charset val="204"/>
      </rPr>
      <t>га</t>
    </r>
  </si>
  <si>
    <r>
      <t>общая посевная площадь сельскохозяйственных культур под урожай соответствующего года, га</t>
    </r>
    <r>
      <rPr>
        <vertAlign val="superscript"/>
        <sz val="10"/>
        <color rgb="FF000000"/>
        <rFont val="Arial"/>
        <family val="2"/>
        <charset val="204"/>
      </rPr>
      <t>4)</t>
    </r>
  </si>
  <si>
    <r>
      <t>поголовье сельскохозяйственных животных,  голов</t>
    </r>
    <r>
      <rPr>
        <vertAlign val="superscript"/>
        <sz val="10"/>
        <color rgb="FF000000"/>
        <rFont val="Arial"/>
        <family val="2"/>
        <charset val="204"/>
      </rPr>
      <t>5)</t>
    </r>
    <r>
      <rPr>
        <sz val="10"/>
        <color rgb="FF000000"/>
        <rFont val="Arial"/>
        <family val="2"/>
        <charset val="204"/>
      </rPr>
      <t>:</t>
    </r>
  </si>
  <si>
    <t xml:space="preserve"> крупный рогатый скот</t>
  </si>
  <si>
    <t xml:space="preserve">   из него коровы</t>
  </si>
  <si>
    <t xml:space="preserve"> свиньи</t>
  </si>
  <si>
    <t xml:space="preserve"> птица </t>
  </si>
  <si>
    <t>1) По хозяйствам граждан в сельских поселениях, городских округах и городских поселениях.</t>
  </si>
  <si>
    <t>2) Данные за 2016 год в целях сопоставимости приводятся по сельским населенным пунктам на основе произошедших преобразований административно-территориальных и муниципальных образований в Российской Федерации (Федеральный закон 06.10.2003 № 131-ФЗ (редакция от 14.07.2022) "Об общих принципах организации местного самоуправления в Российской Федерации").</t>
  </si>
  <si>
    <t>3) Включая овощи закрытого грунта по личным подсобным и другим индивидуальным хозяйствам граждан сельских населенных пунктов.</t>
  </si>
  <si>
    <t>4) В расчете на одну организацию (хозяйство), имевшую общую посевную площадь.</t>
  </si>
  <si>
    <t xml:space="preserve">5) В расчете на одну организацию (хозяйство), имевшую поголовье скота соответствующего вида. </t>
  </si>
  <si>
    <t>Личные подсобные и другие инди-видуальные хозяйства граждан - всего</t>
  </si>
  <si>
    <t>СОДЕРЖАНИЕ</t>
  </si>
  <si>
    <t>ПРЕДИСЛОВИЕ</t>
  </si>
  <si>
    <t>I. ОСНОВНЫЕ ИТОГИ СЕЛЬСКОХОЗЯЙСТВЕННОЙ МИКРОПЕРЕПИСИ 2021 ГОДА</t>
  </si>
  <si>
    <t xml:space="preserve">ОСНОВНЫЕ ИТОГИ СЕЛЬСКОХОЗЯЙСТВЕННЫХ ПЕРЕПИСЕЙ 2016 И 2021 ГГ. В РАЗРЕЗЕ КАТЕГОРИЙ ХОЗЯЙСТВ </t>
  </si>
  <si>
    <t xml:space="preserve">II. ЧИСЛО ОБЪЕКТОВ МИКРОПЕРЕПИСИ </t>
  </si>
  <si>
    <t>ЧИСЛО ОБЪЕКТОВ МИКРОПЕРЕПИСИ ПО КАТЕГОРИЯМ ХОЗЯЙСТВ</t>
  </si>
  <si>
    <t>ЧИСЛО ОБЪЕКТОВ МИКРОПЕРЕПИСИ, ОСУЩЕСТВЛЯВШИХ СЕЛЬСКОХОЗЯЙСТВЕННУЮ ДЕЯТЕЛЬНОСТЬ В I ПОЛУГОДИИ 2021 Г., ПО КАТЕГОРИЯМ ХОЗЯЙСТВ</t>
  </si>
  <si>
    <t>УДЕЛЬНЫЙ ВЕС ОБЪЕКТОВ МИКРОПЕРЕПИСИ, ОСУЩЕСТВЛЯВШИХ СЕЛЬСКОХОЗЯЙСТВЕННУЮ ДЕЯТЕЛЬНОСТЬ В I ПОЛУГОДИИ 2021 Г., ПО КАТЕГОРИЯМ ХОЗЯЙСТВ</t>
  </si>
  <si>
    <t>ХАРАКТЕРИСТИКА НЕКОММЕРЧЕСКИХ ТОВАРИЩЕСТВ</t>
  </si>
  <si>
    <t>III. ЗЕМЕЛЬНЫЕ РЕСУРСЫ</t>
  </si>
  <si>
    <t>ПЛОЩАДЬ СЕЛЬСКОХОЗЯЙСТВЕННЫХ УГОДИЙ СЕЛЬСКОХОЗЯЙСТВЕННЫХ ОРГАНИЗАЦИЙ</t>
  </si>
  <si>
    <t>ПЛОЩАДЬ СЕЛЬСКОХОЗЯЙСТВЕННЫХ УГОДИЙ СЕЛЬСКОХОЗЯЙСТВЕННЫХ ОРГАНИЗАЦИЙ, НЕ ОТНОСЯЩИХСЯ К СУБЪЕКТАМ МАЛОГО ПРЕДПРИНИМАТЕЛЬСТВА</t>
  </si>
  <si>
    <t>ПЛОЩАДЬ СЕЛЬСКОХОЗЯЙСТВЕННЫХ УГОДИЙ МАЛЫХ СЕЛЬСКОХОЗЯЙСТВЕННЫХ ПРЕДПРИЯТИЙ</t>
  </si>
  <si>
    <t>ПЛОЩАДЬ СЕЛЬСКОХОЗЯЙСТВЕННЫХ УГОДИЙ КРЕСТЬЯНСКИХ (ФЕРМЕРСКИХ) ХОЗЯЙСТВ И ИНДИВИДУАЛЬНЫХ ПРЕДПРИНИМАТЕЛЕЙ</t>
  </si>
  <si>
    <t>ПЛОЩАДЬ СЕЛЬСКОХОЗЯЙСТВЕННЫХ УГОДИЙ ЛИЧНЫХ ПОДСОБНЫХ И ДРУГИХ ИНДИВИДУАЛЬНЫХ ХОЗЯЙСТВ ГРАЖДАН СЕЛЬСКИХ НАСЕЛЕННЫХ ПУНКТОВ</t>
  </si>
  <si>
    <t>СТРУКТУРА СЕЛЬСКОХОЗЯЙСТВЕННЫХ УГОДИЙ В СЕЛЬСКОХОЗЯЙСТВЕННЫХ ОРГАНИЗАЦИЯХ</t>
  </si>
  <si>
    <t>СТРУКТУРА СЕЛЬСКОХОЗЯЙСТВЕННЫХ УГОДИЙ В СЕЛЬСКОХОЗЯЙСТВЕННЫХ ОРГАНИЗАЦИЯХ, НЕ ОТНОСЯЩИХСЯ К СУБЪЕКТАМ МАЛОГО ПРЕДПРИНИМАТЕЛЬСТВА</t>
  </si>
  <si>
    <t>СТРУКТУРА СЕЛЬСКОХОЗЯЙСТВЕННЫХ УГОДИЙ В МАЛЫХ СЕЛЬСКОХОЗЯЙСТВЕННЫХ ПРЕДПРИЯТИЯХ</t>
  </si>
  <si>
    <t>СТРУКТУРА СЕЛЬСКОХОЗЯЙСТВЕННЫХ УГОДИЙ В КРЕСТЬЯНСКИХ (ФЕРМЕРСКИХ) ХОЗЯЙСТВАХ И У ИНДИВИДУАЛЬНЫХ ПРЕДПРИНИМАТЕЛЕЙ</t>
  </si>
  <si>
    <t>СТРУКТУРА СЕЛЬСКОХОЗЯЙСТВЕННЫХ УГОДИЙ В ЛИЧНЫХ ПОДСОБНЫХ И ДРУГИХ ИНДИВИДУАЛЬНЫХ ХОЗЯЙСТВАХ ГРАЖДАН СЕЛЬСКИХ НАСЕЛЕННЫХ ПУНКТОВ</t>
  </si>
  <si>
    <t>СТРУКТУРА ОБЩЕЙ ЗЕМЕЛЬНОЙ  ПЛОЩАДИ ПО ВИДАМ ИСПОЛЬЗОВАНИЯ В ЛИЧНЫХ ПОДСОБНЫХ И ДРУГИХ ИНДИВИДУАЛЬНЫХ ХОЗЯЙСТВАХ ГРАЖДАН СЕЛЬСКИХ НАСЕЛЕННЫХ ПУНКТОВ</t>
  </si>
  <si>
    <t>IV. ПЛОЩАДИ СЕЛЬСКОХОЗЯСТВЕННЫХ КУЛЬТУР</t>
  </si>
  <si>
    <t>ОБЩАЯ ПОСЕВНАЯ ПЛОЩАДЬ СЕЛЬСКОХОЗЯЙСТВЕННЫХ КУЛЬТУР ПОД УРОЖАЙ 2021 Г. ПО КАТЕГОРИЯМ ХОЗЯЙСТВ</t>
  </si>
  <si>
    <t>ПОСЕВНАЯ ПЛОЩАДЬ ЗЕРНОВЫХ И ЗЕРНОБОБОВЫХ КУЛЬТУР ПОД УРОЖАЙ 2021 Г. ПО КАТЕГОРИЯМ ХОЗЯЙСТВ</t>
  </si>
  <si>
    <t>ПОСЕВНАЯ ПЛОЩАДЬ ПШЕНИЦЫ ПОД УРОЖАЙ 2021 Г. ПО КАТЕГОРИЯМ ХОЗЯЙСТВ</t>
  </si>
  <si>
    <t>ПОСЕВНАЯ ПЛОЩАДЬ РЖИ ПОД УРОЖАЙ 2021 Г. ПО КАТЕГОРИЯМ ХОЗЯЙСТВ</t>
  </si>
  <si>
    <t>ПОСЕВНАЯ ПЛОЩАДЬ ЯЧМЕНЯ ПОД УРОЖАЙ 2021 Г. ПО КАТЕГОРИЯМ ХОЗЯЙСТВ</t>
  </si>
  <si>
    <t>ПОСЕВНАЯ ПЛОЩАДЬ ОВСА ПОД УРОЖАЙ 2021 Г. ПО КАТЕГОРИЯМ ХОЗЯЙСТВ</t>
  </si>
  <si>
    <t>ПОСЕВНАЯ ПЛОЩАДЬ КУКУРУЗЫ НА ЗЕРНО ПОД УРОЖАЙ 2021 Г. ПО КАТЕГОРИЯМ ХОЗЯЙСТВ</t>
  </si>
  <si>
    <t>ПОСЕВНАЯ ПЛОЩАДЬ ПРОСА ПОД УРОЖАЙ 2021 Г. ПО КАТЕГОРИЯМ ХОЗЯЙСТВ</t>
  </si>
  <si>
    <t>ПОСЕВНАЯ ПЛОЩАДЬ ГРЕЧИХИ ПОД УРОЖАЙ 2021 Г. ПО КАТЕГОРИЯМ ХОЗЯЙСТВ</t>
  </si>
  <si>
    <t>ПОСЕВНАЯ ПЛОЩАДЬ ЗЕРНОБОБОВЫХ КУЛЬТУР ПОД УРОЖАЙ 2021 Г. ПО КАТЕГОРИЯМ ХОЗЯЙСТВ</t>
  </si>
  <si>
    <t>ПОСЕВНАЯ ПЛОЩАДЬ ТЕХНИЧЕСКИХ КУЛЬТУР ПОД УРОЖАЙ 2021 Г. ПО КАТЕГОРИЯМ ХОЗЯЙСТВ</t>
  </si>
  <si>
    <t>ПОСЕВНАЯ ПЛОЩАДЬ САХАРНОЙ СВЕКЛЫ ПОД УРОЖАЙ 2021 Г. ПО КАТЕГОРИЯМ ХОЗЯЙСТВ</t>
  </si>
  <si>
    <t>ПОСЕВНАЯ  ПЛОЩАДЬ ПОДСОЛНЕЧНИКА НА ЗЕРНО ПОД УРОЖАЙ 2021 Г. ПО КАТЕГОРИЯМ ХОЗЯЙСТВ</t>
  </si>
  <si>
    <t>ПОСЕВНАЯ ПЛОЩАДЬ СОИ НА ЗЕРНО ПОД УРОЖАЙ 2021 Г. ПО КАТЕГОРИЯМ ХОЗЯЙСТВ</t>
  </si>
  <si>
    <t>ПОСЕВНАЯ ПЛОЩАДЬ РАПСА ПОД УРОЖАЙ 2021 Г. ПО КАТЕГОРИЯМ ХОЗЯЙСТВ</t>
  </si>
  <si>
    <t>ПОСЕВНАЯ ПЛОЩАДЬ КАРТОФЕЛЯ ПОД УРОЖАЙ 2021 Г. ПО КАТЕГОРИЯМ ХОЗЯЙСТВ</t>
  </si>
  <si>
    <t>ПОСЕВНАЯ ПЛОЩАДЬ ОВОЩНЫХ И БАХЧЕВЫХ КУЛЬТУР ПОД УРОЖАЙ 2021 Г. ПО КАТЕГОРИЯМ ХОЗЯЙСТВ</t>
  </si>
  <si>
    <t>ПОСЕВНАЯ ПЛОЩАДЬ ОВОЩЕЙ ОТКРЫТОГО ГРУНТА ПОД УРОЖАЙ 2021 Г. ПО КАТЕГОРИЯМ ХОЗЯЙСТВ</t>
  </si>
  <si>
    <t>ПОСЕВНАЯ ПЛОЩАДЬ КАПУСТЫ ВСЕХ ВИДОВ (ОТКРЫТОГО ГРУНТА), КРОМЕ ЦВЕТНОЙ И БРОККОЛИ ПОД УРОЖАЙ 2021 Г. ПО КАТЕГОРИЯМ ХОЗЯЙСТВ</t>
  </si>
  <si>
    <t>ПОСЕВНАЯ ПЛОЩАДЬ ОГУРЦОВ (ОТКРЫТОГО ГРУНТА) ПОД УРОЖАЙ 2021 Г. ПО КАТЕГОРИЯМ ХОЗЯЙСТВ</t>
  </si>
  <si>
    <t>ПОСЕВНАЯ ПЛОЩАДЬ ПОМИДОРОВ (ОТКРЫТОГО ГРУНТА) ПОД УРОЖАЙ 2021 Г. ПО КАТЕГОРИЯМ ХОЗЯЙСТВ</t>
  </si>
  <si>
    <t>ПОСЕВНАЯ ПЛОЩАДЬ СВЕКЛЫ СТОЛОВОЙ (ОТКРЫТОГО ГРУНТА) ПОД УРОЖАЙ 2021 Г. ПО КАТЕГОРИЯМ ХОЗЯЙСТВ</t>
  </si>
  <si>
    <t>ПОСЕВНАЯ ПЛОЩАДЬ МОРКОВИ СТОЛОВОЙ (ОТКРЫТОГО ГРУНТА) ПОД УРОЖАЙ 2021 Г. ПО КАТЕГОРИЯМ ХОЗЯЙСТВ</t>
  </si>
  <si>
    <t>ПОСЕВНАЯ ПЛОЩАДЬ ЛУКА РЕПЧАТОГО (ОТКРЫТОГО ГРУНТА) ПОД УРОЖАЙ 2021 Г. ПО КАТЕГОРИЯМ ХОЗЯЙСТВ</t>
  </si>
  <si>
    <t>ПОСЕВНАЯ ПЛОЩАДЬ ЧЕСНОКА (ОТКРЫТОГО ГРУНТА) ПОД УРОЖАЙ 2021 Г. ПО КАТЕГОРИЯМ ХОЗЯЙСТВ</t>
  </si>
  <si>
    <t>ПОСЕВНАЯ ПЛОЩАДЬ ПРОДОВОЛЬСТВЕННЫХ БАХЧЕВЫХ КУЛЬТУР ПОД УРОЖАЙ 2021 Г. ПО КАТЕГОРИЯМ ХОЗЯЙСТВ</t>
  </si>
  <si>
    <t>ПОСЕВНАЯ ПЛОЩАДЬ КОРМОВЫХ КУЛЬТУР ПОД УРОЖАЙ 2021 Г. ПО КАТЕГОРИЯМ ХОЗЯЙСТВ</t>
  </si>
  <si>
    <t>СТРУКТУРА ПОСЕВНЫХ ПЛОЩАДЕЙ  ПОД УРОЖАЙ 2021 Г. ПО ВИДАМ СЕЛЬСКОХОЗЯЙСТВЕННЫХ КУЛЬТУР В СЕЛЬСКОХОЗЯЙСТВЕННЫХ ОРГАНИЗАЦИЯХ</t>
  </si>
  <si>
    <t>СТРУКТУРА ПОСЕВНЫХ ПЛОЩАДЕЙ  ПОД УРОЖАЙ 2021 Г. ПО ВИДАМ СЕЛЬСКОХОЗЯЙСТВЕННЫХ КУЛЬТУР В СЕЛЬСКОХОЗЯЙСТВЕННЫХ ОРГАНИЗАЦИЯХ, НЕ ОТНОСЯЩИХСЯ К СУБЪЕКТАМ МАЛОГО ПРЕДПРИНИМАТЕЛЬСТВА</t>
  </si>
  <si>
    <t>СТРУКТУРА ПОСЕВНЫХ ПЛОЩАДЕЙ  ПОД УРОЖАЙ 2021 Г. ПО ВИДАМ СЕЛЬСКОХОЗЯЙСТВЕННЫХ КУЛЬТУР В МАЛЫХ СЕЛЬСКОХОЗЯЙСТВЕННЫХ ПРЕДПРИЯТИЯХ</t>
  </si>
  <si>
    <t>СТРУКТУРА ПОСЕВНЫХ ПЛОЩАДЕЙ  ПОД УРОЖАЙ 2021 Г. ПО ВИДАМ СЕЛЬСКОХОЗЯЙСТВЕННЫХ КУЛЬТУР В КРЕСТЬЯНСКИХ (ФЕРМЕРСКИХ) ХОЗЯЙСТВАХ И У ИНДИВИДУАЛЬНЫХ ПРЕДПРИНИМАТЕЛЕЙ</t>
  </si>
  <si>
    <t>СТРУКТУРА ПОСЕВНЫХ ПЛОЩАДЕЙ ПОД УРОЖАЙ 2021 Г. ПО ВИДАМ СЕЛЬСКОХОЗЯЙСТВЕННЫХ КУЛЬТУР В ЛИЧНЫХ ПОДСОБНЫХ И ДРУГИХ ИНДИВИДУАЛЬНЫХ ХОЗЯЙСТВАХ ГРАЖДАН СЕЛЬСКИХ НАСЕЛЕННЫХ ПУНКТОВ</t>
  </si>
  <si>
    <t xml:space="preserve">V. ИСПОЛЬЗОВАНИЕ ПЛОЩАДИ ТЕПЛИЦ И ПАРНИКОВ </t>
  </si>
  <si>
    <t>ИСПОЛЬЗОВАНИЕ ПЛОЩАДИ ТЕПЛИЦ И ПАРНИКОВ ПО КАТЕГОРИЯМ ХОЗЯЙСТВ</t>
  </si>
  <si>
    <t>ОБЩАЯ ПЛОЩАДЬ ТЕПЛИЦ И ПАРНИКОВ В ЛИЧНЫХ ПОДСОБНЫХ И ДРУГИХ ИНДИВИДУАЛЬНЫХ ХОЗЯЙСТВАХ ГРАЖДАН СЕЛЬСКИХ НАСЕЛЕННЫХ ПУНКТОВ</t>
  </si>
  <si>
    <t>VI. ПЛОЩАДИ МНОГОЛЕТНИХ НАСАЖДЕНИЙ</t>
  </si>
  <si>
    <t>ПЛОЩАДИ МНОГОЛЕТНИХ ПЛОДОВЫХ НАСАЖДЕНИЙ И ЯГОДНЫХ КУЛЬТУР ПО КАТЕГОРИЯМ ХОЗЯЙСТВ</t>
  </si>
  <si>
    <t>ПЛОЩАДИ МНОГОЛЕТНИХ СЕМЕЧКОВЫХ ПЛОДОВЫХ НАСАЖДЕНИЙ ПО КАТЕГОРИЯМ ХОЗЯЙСТВ</t>
  </si>
  <si>
    <t>ПЛОЩАДИ МНОГОЛЕТНИХ КОСТОЧКОВЫХ ПЛОДОВЫХ НАСАЖДЕНИЙ ПО КАТЕГОРИЯМ ХОЗЯЙСТВ</t>
  </si>
  <si>
    <t>ПЛОЩАДИ МНОГОЛЕТНИХ ОРЕХОПЛОДНЫХ ПЛОДОВЫХ НАСАЖДЕНИЙ ПО КАТЕГОРИЯМ ХОЗЯЙСТВ</t>
  </si>
  <si>
    <t>ПЛОЩАДИ ЯГОДНЫХ КУЛЬТУР ПО КАТЕГОРИЯМ ХОЗЯЙСТВ</t>
  </si>
  <si>
    <t>СТРУКТУРА ПЛОЩАДЕЙ МНОГОЛЕТНИХ ПЛОДОВЫХ НАСАЖДЕНИЙ И ЯГОДНЫХ КУЛЬТУР ПО ВИДАМ В СЕЛЬСКОХОЗЯЙСТВЕННЫХ ОРГАНИЗАЦИЯХ</t>
  </si>
  <si>
    <t>СТРУКТУРА ПЛОЩАДЕЙ МНОГОЛЕТНИХ ПЛОДОВЫХ НАСАЖДЕНИЙ И ЯГОДНЫХ КУЛЬТУР ПО ВИДАМ В КРЕСТЬЯНСКИХ (ФЕРМЕРСКИХ) ХОЗЯЙСТВАХ И У ИНДИВИДУАЛЬНЫХ ПРЕДПРИНИМАТЕЛЕЙ</t>
  </si>
  <si>
    <t>ПЛОЩАДИ ВИНОГРАДНИКОВ ПО КАТЕГОРИЯМ ХОЗЯЙСТВ</t>
  </si>
  <si>
    <t>VII. ПОГОЛОВЬЕ СЕЛЬСКОХОЗЯЙСТВЕННЫХ ЖИВОТНЫХ</t>
  </si>
  <si>
    <t>ПОГОЛОВЬЕ КРУПНОГО РОГАТОГО СКОТА ПО КАТЕГОРИЯМ ХОЗЯЙСТВ</t>
  </si>
  <si>
    <t xml:space="preserve">ПОГОЛОВЬЕ КОРОВ ПО КАТЕГОРИЯМ ХОЗЯЙСТВ </t>
  </si>
  <si>
    <t>ПОГОЛОВЬЕ МОЛОЧНОГО КРУПНОГО РОГАТОГО СКОТА ПО КАТЕГОРИЯМ ХОЗЯЙСТВ</t>
  </si>
  <si>
    <t>ПОГОЛОВЬЕ МЯСНОГО КРУПНОГО РОГАТОГО СКОТА ПО КАТЕГОРИЯМ ХОЗЯЙСТВ</t>
  </si>
  <si>
    <t>ПОГОЛОВЬЕ СВИНЕЙ ПО КАТЕГОРИЯМ ХОЗЯЙСТВ</t>
  </si>
  <si>
    <t>ПОГОЛОВЬЕ ОВЕЦ ПО КАТЕГОРИЯМ ХОЗЯЙСТВ</t>
  </si>
  <si>
    <t>ПОГОЛОВЬЕ КОЗ ПО КАТЕГОРИЯМ ХОЗЯЙСТВ</t>
  </si>
  <si>
    <t>ПОГОЛОВЬЕ ПТИЦЫ ВСЕХ ВИДОВ ПО КАТЕГОРИЯМ ХОЗЯЙСТВ</t>
  </si>
  <si>
    <t>ПОГОЛОВЬЕ КУР ПО КАТЕГОРИЯМ ХОЗЯЙСТВ</t>
  </si>
  <si>
    <t>ПОГОЛОВЬЕ КУР ЯИЧНЫХ ПОРОД ПО КАТЕГОРИЯМ ХОЗЯЙСТВ</t>
  </si>
  <si>
    <t>ПОГОЛОВЬЕ КУР МЯСНЫХ И МЯСО- ЯИЧНЫХ ПОРОД ПО КАТЕГОРИЯМ ХОЗЯЙСТВ</t>
  </si>
  <si>
    <t>ПОГОЛОВЬЕ УТОК ПО КАТЕГОРИЯМ ХОЗЯЙСТВ</t>
  </si>
  <si>
    <t>ПОГОЛОВЬЕ ГУСЕЙ ПО КАТЕГОРИЯМ ХОЗЯЙСТВ</t>
  </si>
  <si>
    <t>ПОГОЛОВЬЕ ИНДЕЕК ПО КАТЕГОРИЯМ ХОЗЯЙСТВ</t>
  </si>
  <si>
    <t>ПОГОЛОВЬЕ ЦЕСАРОК ПО КАТЕГОРИЯМ ХОЗЯЙСТВ</t>
  </si>
  <si>
    <t>ПОГОЛОВЬЕ ПЕРЕПЕЛОК ПО КАТЕГОРИЯМ ХОЗЯЙСТВ</t>
  </si>
  <si>
    <t>ПОГОЛОВЬЕ ФАЗАНОВ ПО КАТЕГОРИЯМ ХОЗЯЙСТВ</t>
  </si>
  <si>
    <t>ПОГОЛОВЬЕ СТРАУСОВ ПО КАТЕГОРИЯМ ХОЗЯЙСТВ</t>
  </si>
  <si>
    <t>ПОГОЛОВЬЕ ЛОШАДЕЙ ПО КАТЕГОРИЯМ ХОЗЯЙСТВ</t>
  </si>
  <si>
    <t>ПОГОЛОВЬЕ КРОЛИКОВ ДОМАШНИХ ПО КАТЕГОРИЯМ ХОЗЯЙСТВ</t>
  </si>
  <si>
    <t>ЧИСЛО СЕМЕЙ ПЧЕЛ МЕДОНОСНЫХ ПО КАТЕГОРИЯМ ХОЗЯЙСТВ</t>
  </si>
  <si>
    <t>СТРУКТУРА ПОГОЛОВЬЯ КРУПНОГО РОГАТОГО СКОТА ПО КАТЕГОРИЯМ ХОЗЯЙСТВ</t>
  </si>
  <si>
    <t>СТРУКТУРА ПОГОЛОВЬЯ ПТИЦЫ ПО ВИДАМ В СЕЛЬСКОХОЗЯЙСТВЕННЫХ ОРГАНИЗАЦИЯХ</t>
  </si>
  <si>
    <t>СТРУКТУРА ПОГОЛОВЬЯ ПТИЦЫ ПО ВИДАМ В СЕЛЬСКОХОЗЯЙСТВЕННЫХ ОРГАНИЗАЦИЯХ, НЕ ОТНОСЯЩИХСЯ К СУБЪЕКТАМ МАЛОГО ПРЕДПРИНИМАТЕЛЬСТВА</t>
  </si>
  <si>
    <t>СТРУКТУРА ПОГОЛОВЬЯ ПТИЦЫ ПО ВИДАМ В МАЛЫХ СЕЛЬСКОХОЗЯЙСТВЕННЫХ ПРЕДПРИЯТИЯХ</t>
  </si>
  <si>
    <t>СТРУКТУРА ПОГОЛОВЬЯ ПТИЦЫ ПО ВИДАМ В КРЕСТЬЯНСКИХ (ФЕРМЕРСКИХ) ХОЗЯЙСТВАХ И У ИНДИВИДУАЛЬНЫХ ПРЕДПРИНИМАТЕЛЕЙ</t>
  </si>
  <si>
    <t>СТРУКТУРА ПОГОЛОВЬЯ ПТИЦЫ ПО ВИДАМ В ЛИЧНЫХ ПОДСОБНЫХ И ДРУГИХ ИНДИВИДУАЛЬНЫХ ХОЗЯЙСТВАХ ГРАЖДАН СЕЛЬСКИХ НАСЕЛЕННЫХ ПУНКТОВ</t>
  </si>
  <si>
    <t>VIII. ПРОИЗВОДСТВЕННАЯ ИНФРАСТРУКТУРА</t>
  </si>
  <si>
    <t>ЧИСЛО СЕЛЬСКОХОЗЯЙСТВЕННЫХ ОРГАНИЗАЦИЙ, ИМЕВШИХ ПРОИЗВОДСТВЕННЫЕ ПОСТРОЙКИ</t>
  </si>
  <si>
    <t>ЧИСЛО КРЕСТЬЯНСКИХ (ФЕРМЕРСКИХ) ХОЗЯЙСТВ И ИНДИВИДУАЛЬНЫХ ПРЕДПРИНИМАТЕЛЕЙ, ИМЕВШИХ ПРОИЗВОДСТВЕННЫЕ ПОСТРОЙКИ</t>
  </si>
  <si>
    <t>МОЩНОСТИ ЕДИНОВРЕМЕННОГО ХРАНЕНИЯ В СЕЛЬСКОХОЗЯЙСТВЕННЫХ ОРГАНИЗАЦИЯХ</t>
  </si>
  <si>
    <t>МОЩНОСТИ ЕДИНОВРЕМЕННОГО ХРАНЕНИЯ В КРЕСТЬЯНСКИХ (ФЕРМЕРСКИХ) ХОЗЯЙСТВАХ И У ИНДИВИДУАЛЬНЫХ ПРЕДПРИНИМАТЕЛЕЙ</t>
  </si>
  <si>
    <t>IX. УСЛОВИЯ ВЕДЕНИЯ ХОЗЯЙСТВЕННОЙ ДЕЯТЕЛЬНОСТИ</t>
  </si>
  <si>
    <t>ЧИСЛО ОБЪЕКТОВ МИКРОПЕРЕПИСИ, ПОЛУЧАВШИХ КРЕДИТНЫЕ СРЕДСТВА В 2020 Г.</t>
  </si>
  <si>
    <t>ДОЛЯ ОБЪЕКТОВ МИКРОПЕРЕПИСИ, ПОЛУЧАВШИХ КРЕДИТНЫЕ СРЕДСТВА В 2020 Г.</t>
  </si>
  <si>
    <t>ЧИСЛО ОБЪЕКТОВ МИКРОПЕРЕПИСИ, ПОЛУЧАВШИХ СУБСИДИИ (ДОТАЦИИ) ЗА СЧЕТ СРЕДСТВ ФЕДЕРАЛЬНОГО БЮДЖЕТА И / ИЛИ БЮДЖЕТА СУБЪЕКТА РОССИЙСКОЙ ФЕДЕРАЦИИ В 2020 Г.</t>
  </si>
  <si>
    <t>ДОЛЯ ОБЪЕКТОВ МИКРОПЕРЕПИСИ, ПОЛУЧАВШИХ СУБСИДИИ (ДОТАЦИИ) ЗА СЧЕТ СРЕДСТВ ФЕДЕРАЛЬНОГО БЮДЖЕТА И / ИЛИ БЮДЖЕТА СУБЪЕКТА РОССИЙСКОЙ ФЕДЕРАЦИИ В 2020 Г.</t>
  </si>
  <si>
    <t>X. ГРУППИРОВКИ</t>
  </si>
  <si>
    <t>ГРУППИРОВКА СЕЛЬСКОХОЗЯЙСТВЕННЫХ ОРГАНИЗАЦИЙ  ПО РАЗМЕРУ СЕЛЬСКОХОЗЯЙСТВЕННЫХ УГОДИЙ</t>
  </si>
  <si>
    <t>ГРУППИРОВКА СЕЛЬСКОХОЗЯЙСТВЕННЫХ ОРГАНИЗАЦИЙ ПО РАЗМЕРУ ОБЩЕЙ ПОСЕВНОЙ ПЛОЩАДИ ПОД УРОЖАЙ 2021 Г.</t>
  </si>
  <si>
    <t>ГРУППИРОВКА СЕЛЬСКОХОЗЯЙСТВЕННЫХ ОРГАНИЗАЦИЙ ПО РАЗМЕРУ ПОСЕВНОЙ ПЛОЩАДИ ЗЕРНОВЫХ И ЗЕРНОБОБОВЫХ КУЛЬТУР ПОД УРОЖАЙ 2021 Г.</t>
  </si>
  <si>
    <t>ГРУППИРОВКА СЕЛЬСКОХОЗЯЙСТВЕННЫХ ОРГАНИЗАЦИЙ  ПО ПОГОЛОВЬЮ КРУПНОГО РОГАТОГО СКОТА</t>
  </si>
  <si>
    <t>ГРУППИРОВКА СЕЛЬСКОХОЗЯЙСТВЕННЫХ ОРГАНИЗАЦИЙ  ПО ПОГОЛОВЬЮ СВИНЕЙ</t>
  </si>
  <si>
    <t>ГРУППИРОВКА СЕЛЬСКОХОЗЯЙСТВЕННЫХ ОРГАНИЗАЦИЙ ПО ПОГОЛОВЬЮ ПТИЦЫ ВСЕХ ВИДОВ</t>
  </si>
  <si>
    <t>ГРУППИРОВКА КРЕСТЬЯНСКИХ (ФЕРМЕРСКИХ) ХОЗЯЙСТВ И ИНДИВИДУАЛЬНЫХ ПРЕДПРИНИМАТЕЛЕЙ ПО РАЗМЕРУ СЕЛЬСКОХОЗЯЙСТВЕННЫХ УГОДИЙ</t>
  </si>
  <si>
    <t>ГРУППИРОВКА КРЕСТЬЯНСКИХ (ФЕРМЕРСКИХ) ХОЗЯЙСТВ И ИНДИВИДУАЛЬНЫХ ПРЕДПРИНИМАТЕЛЕЙ ПО РАЗМЕРУ ОБЩЕЙ ПОСЕВНОЙ ПЛОЩАДИ ПОД УРОЖАЙ 2021 Г.</t>
  </si>
  <si>
    <t>ГРУППИРОВКА КРЕСТЬЯНСКИХ (ФЕРМЕРСКИХ) ХОЗЯЙСТВ И ИНДИВИДУАЛЬНЫХ ПРЕДПРИНИМАТЕЛЕЙ ПО РАЗМЕРУ ПОСЕВНОЙ ПЛОЩАДИ  ЗЕРНОВЫХ И ЗЕРНОБОБОВЫХ КУЛЬТУР ПОД УРОЖАЙ 2021 Г.</t>
  </si>
  <si>
    <t>ГРУППИРОВКА КРЕСТЬЯНСКИХ (ФЕРМЕРСКИХ) ХОЗЯЙСТВ И ИНДИВИДУАЛЬНЫХ ПРЕДПРИНИМАТЕЛЕЙ ПО ПОГОЛОВЬЮ КРУПНОГО РОГАТОГО СКОТА</t>
  </si>
  <si>
    <t>ГРУППИРОВКА КРЕСТЬЯНСКИХ (ФЕРМЕРСКИХ) ХОЗЯЙСТВ И ИНДИВИДУАЛЬНЫХ ПРЕДПРИНИМАТЕЛЕЙ ПО ПОГОЛОВЬЮ ОВЕЦ И КОЗ</t>
  </si>
  <si>
    <t>ГРУППИРОВКА ЛИЧНЫХ ПОДСОБНЫХ И ДРУГИХ ИНДИВИДУАЛЬНЫХ ХОЗЯЙСТВ ГРАЖДАН СЕЛЬСКИХ НАСЕЛЕННЫХ ПУНКТОВ ПО РАЗМЕРУ ЗЕМЕЛЬНОЙ ПЛОЩАДИ</t>
  </si>
  <si>
    <t>ГРУППИРОВКА ЛИЧНЫХ ПОДСОБНЫХ И ДРУГИХ ИНДИВИДУАЛЬНЫХ ХОЗЯЙСТВ ГРАЖДАН СЕЛЬСКИХ НАСЕЛЕННЫХ ПУНКТОВ ПО РАЗМЕРУ ОБЩЕЙ  ПОСЕВНОЙ ПЛОЩАДИ ПОД УРОЖАЙ 2021 Г.</t>
  </si>
  <si>
    <t>ГРУППИРОВКА ЛИЧНЫХ ПОДСОБНЫХ И ДРУГИХ ИНДИВИДУАЛЬНЫХ ХОЗЯЙСТВ ГРАЖДАН СЕЛЬСКИХ НАСЕЛЕННЫХ ПУНКТОВ ПО РАЗМЕРУ ПОСЕВНОЙ ПЛОЩАДИ КАРТОФЕЛЯ ПОД УРОЖАЙ 2021 Г.</t>
  </si>
  <si>
    <t>ГРУППИРОВКА ЛИЧНЫХ ПОДСОБНЫХ И ДРУГИХ ИНДИВИДУАЛЬНЫХ ХОЗЯЙСТВ ГРАЖДАН СЕЛЬСКИХ НАСЕЛЕННЫХ ПУНКТОВ ПО РАЗМЕРУ ПОСЕВНОЙ ПЛОЩАДИ ОВОЩЕЙ ОТКРЫТОГО ГРУНТА ПОД УРОЖАЙ 2021 Г.</t>
  </si>
  <si>
    <t>ГРУППИРОВКА ЛИЧНЫХ ПОДСОБНЫХ И ДРУГИХ ИНДИВИДУАЛЬНЫХ ХОЗЯЙСТВ ГРАЖДАН СЕЛЬСКИХ НАСЕЛЕННЫХ ПУНКТОВ ПО ПОГОЛОВЬЮ КРУПНОГО РОГАТОГО СКОТА</t>
  </si>
  <si>
    <t>В публикации приняты условные обозначения:</t>
  </si>
  <si>
    <t>–</t>
  </si>
  <si>
    <t>явление отсутствует</t>
  </si>
  <si>
    <t xml:space="preserve">– </t>
  </si>
  <si>
    <t>0.0</t>
  </si>
  <si>
    <t>значение показателя меньше 0,1</t>
  </si>
  <si>
    <t xml:space="preserve">... </t>
  </si>
  <si>
    <t>данные не публикуются в целях обеспечения конфиденциальности первичных статистических данных, полученных от респондентов,</t>
  </si>
  <si>
    <t>в соответствии с Федеральным законом от 29 ноября 2007 г. No 282-ФЗ «Об официальном статистическом учете и системе государственной</t>
  </si>
  <si>
    <t>статистики в Российской Федерации» (п. 5, ст. 4; ч. 1, ст. 9)</t>
  </si>
  <si>
    <t>В отдельных случаях незначительные расхождения между итогом и суммой данных объясняются их округлением.</t>
  </si>
  <si>
    <t>значение показателя меньше 1</t>
  </si>
  <si>
    <t>МЕТОДОЛОГИЧЕСКИЕ ПОЯСНЕНИЯ</t>
  </si>
  <si>
    <t>1. ОСНОВНЫЕ ИТОГИ СЕЛЬСКОХОЗЯЙСТВЕННЫХ ПЕРЕПИСЕЙ 2016 И 2021 ГГ. В РАЗРЕЗЕ КАТЕГОРИЙ ХОЗЯЙСТВ</t>
  </si>
  <si>
    <t xml:space="preserve">          II. ЧИСЛО ОБЪЕКТОВ МИКРОПЕРЕПИСИ                                                                                                                                                                                                     2. ЧИСЛО ОБЪЕКТОВ МИКРОПЕРЕПИСИ ПО КАТЕГОРИЯМ ХОЗЯЙСТВ                                                                                                                                                                                            </t>
  </si>
  <si>
    <t>3. ЧИСЛО ОБЪЕКТОВ МИКРОПЕРЕПИСИ, ОСУЩЕСТВЛЯВШИХ СЕЛЬСКОХОЗЯЙСТВЕННУЮ ДЕЯТЕЛЬНОСТЬ                                                      В I ПОЛУГОДИИ 2021 Г., ПО КАТЕГОРИЯМ ХОЗЯЙСТВ</t>
  </si>
  <si>
    <t>5. ХАРАКТЕРИСТИКА НЕКОММЕРЧЕСКИХ ТОВАРИЩЕСТВ</t>
  </si>
  <si>
    <t>5(1). ХАРАКТЕРИСТИКА НЕКОММЕРЧЕСКИХ ТОВАРИЩЕСТВ</t>
  </si>
  <si>
    <t>5(2). ХАРАКТЕРИСТИКА НЕКОММЕРЧЕСКИХ ТОВАРИЩЕСТВ</t>
  </si>
  <si>
    <t>5(3). ХАРАКТЕРИСТИКА НЕКОММЕРЧЕСКИХ ТОВАРИЩЕСТВ</t>
  </si>
  <si>
    <t>III. ЗЕМЕЛЬНЫЕ РЕСУРСЫ                                                                                                                                                                                          6.ПЛОЩАДЬ СЕЛЬСКОХОЗЯЙСТВЕННЫХ УГОДИЙ СЕЛЬСКОХОЗЯЙСТВЕННЫХ ОРГАНИЗАЦИЙ</t>
  </si>
  <si>
    <t>7. ПЛОЩАДЬ СЕЛЬСКОХОЗЯЙСТВЕННЫХ УГОДИЙ СЕЛЬСКОХОЗЯЙСТВЕННЫХ ОРГАНИЗАЦИЙ, НЕ ОТНОСЯЩИХСЯ К СУБЪЕКТАМ МАЛОГО ПРЕДПРИНИМАТЕЛЬСТВА</t>
  </si>
  <si>
    <t>8. ПЛОЩАДЬ СЕЛЬСКОХОЗЯЙСТВЕННЫХ УГОДИЙ МАЛЫХ СЕЛЬСКОХОЗЯЙСТВЕННЫХ ПРЕДПРИЯТИЙ</t>
  </si>
  <si>
    <t>9. ПЛОЩАДЬ СЕЛЬСКОХОЗЯЙСТВЕННЫХ УГОДИЙ КРЕСТЬЯНСКИХ (ФЕРМЕРСКИХ) ХОЗЯЙСТВ И ИНДИВИДУАЛЬНЫХ ПРЕДПРИНИМАТЕЛЕЙ</t>
  </si>
  <si>
    <t>10. ПЛОЩАДЬ СЕЛЬСКОХОЗЯЙСТВЕННЫХ УГОДИЙ ЛИЧНЫХ ПОДСОБНЫХ И ДРУГИХ ИНДИВИДУАЛЬНЫХ ХОЗЯЙСТВ ГРАЖДАН СЕЛЬСКИХ НАСЕЛЕННЫХ ПУНКТОВ</t>
  </si>
  <si>
    <t>11. СТРУКТУРА СЕЛЬСКОХОЗЯЙСТВЕННЫХ УГОДИЙ В СЕЛЬСКОХОЗЯЙСТВЕННЫХ ОРГАНИЗАЦИЯХ</t>
  </si>
  <si>
    <t>13. СТРУКТУРА СЕЛЬСКОХОЗЯЙСТВЕННЫХ УГОДИЙ В МАЛЫХ СЕЛЬСКОХОЗЯЙСТВЕННЫХ ПРЕДПРИЯТИЯХ</t>
  </si>
  <si>
    <t>14. СТРУКТУРА СЕЛЬСКОХОЗЯЙСТВЕННЫХ УГОДИЙ В КРЕСТЬЯНСКИХ (ФЕРМЕРСКИХ) ХОЗЯЙСТВАХ И У ИНДИВИДУАЛЬНЫХ ПРЕДПРИНИМАТЕЛЕЙ</t>
  </si>
  <si>
    <t>15. СТРУКТУРА СЕЛЬСКОХОЗЯЙСТВЕННЫХ УГОДИЙ В ЛИЧНЫХ ПОДСОБНЫХ И ДРУГИХ ИНДИВИДУАЛЬНЫХ ХОЗЯЙСТВАХ ГРАЖДАН СЕЛЬСКИХ НАСЕЛЕННЫХ ПУНКТОВ</t>
  </si>
  <si>
    <t>16. СТРУКТУРА ОБЩЕЙ ЗЕМЕЛЬНОЙ  ПЛОЩАДИ ПО ВИДАМ ИСПОЛЬЗОВАНИЯ В ЛИЧНЫХ ПОДСОБНЫХ И ДРУГИХ ИНДИВИДУАЛЬНЫХ ХОЗЯЙСТВАХ ГРАЖДАН СЕЛЬСКИХ НАСЕЛЕННЫХ ПУНКТОВ</t>
  </si>
  <si>
    <t>IV.ПЛОЩАДИ СЕЛЬСКОХОЗЯЙСТВЕННЫХ КУЛЬТУР                                                                                                                                                                17. ОБЩАЯ ПОСЕВНАЯ ПЛОЩАДЬ СЕЛЬСКОХОЗЯЙСТВЕННЫХ КУЛЬТУР ПОД УРОЖАЙ 2021 Г. ПО КАТЕГОРИЯМ ХОЗЯЙСТВ</t>
  </si>
  <si>
    <t>18. ПОСЕВНАЯ ПЛОЩАДЬ ЗЕРНОВЫХ И ЗЕРНОБОБОВЫХ КУЛЬТУР ПОД УРОЖАЙ 2021 Г. ПО КАТЕГОРИЯМ ХОЗЯЙСТВ</t>
  </si>
  <si>
    <t>19. ПОСЕВНАЯ ПЛОЩАДЬ ПШЕНИЦЫ ПОД УРОЖАЙ 2021 Г. ПО КАТЕГОРИЯМ ХОЗЯЙСТВ</t>
  </si>
  <si>
    <t>20. ПОСЕВНАЯ ПЛОЩАДЬ РЖИ ПОД УРОЖАЙ 2021 Г. ПО КАТЕГОРИЯМ ХОЗЯЙСТВ</t>
  </si>
  <si>
    <t>21. ПОСЕВНАЯ ПЛОЩАДЬ ЯЧМЕНЯ ПОД УРОЖАЙ 2021 Г. ПО КАТЕГОРИЯМ ХОЗЯЙСТВ</t>
  </si>
  <si>
    <t>22. ПОСЕВНАЯ ПЛОЩАДЬ ОВСА ПОД УРОЖАЙ 2021 Г. ПО КАТЕГОРИЯМ ХОЗЯЙСТВ</t>
  </si>
  <si>
    <t>23. ПОСЕВНАЯ ПЛОЩАДЬ КУКУРУЗЫ НА ЗЕРНО ПОД УРОЖАЙ 2021 Г. ПО КАТЕГОРИЯМ ХОЗЯЙСТВ</t>
  </si>
  <si>
    <t>24. ПОСЕВНАЯ ПЛОЩАДЬ ПРОСА ПОД УРОЖАЙ 2021 Г. ПО КАТЕГОРИЯМ ХОЗЯЙСТВ</t>
  </si>
  <si>
    <t>25. ПОСЕВНАЯ ПЛОЩАДЬ ГРЕЧИХИ ПОД УРОЖАЙ 2021 Г. ПО КАТЕГОРИЯМ ХОЗЯЙСТВ</t>
  </si>
  <si>
    <t>26. ПОСЕВНАЯ ПЛОЩАДЬ ЗЕРНОБОБОВЫХ КУЛЬТУР ПОД УРОЖАЙ 2021 Г. ПО КАТЕГОРИЯМ ХОЗЯЙСТВ</t>
  </si>
  <si>
    <t>27. ПОСЕВНАЯ ПЛОЩАДЬ ТЕХНИЧЕСКИХ КУЛЬТУР ПОД УРОЖАЙ 2021 Г. ПО КАТЕГОРИЯМ ХОЗЯЙСТВ</t>
  </si>
  <si>
    <t>28. ПОСЕВНАЯ ПЛОЩАДЬ САХАРНОЙ СВЕКЛЫ ПОД УРОЖАЙ 2021 Г. ПО КАТЕГОРИЯМ ХОЗЯЙСТВ</t>
  </si>
  <si>
    <t>29. ПОСЕВНАЯ  ПЛОЩАДЬ ПОДСОЛНЕЧНИКА НА ЗЕРНО ПОД УРОЖАЙ 2021 Г. ПО КАТЕГОРИЯМ ХОЗЯЙСТВ</t>
  </si>
  <si>
    <t>30. ПОСЕВНАЯ ПЛОЩАДЬ СОИ НА ЗЕРНО ПОД УРОЖАЙ 2021 Г. ПО КАТЕГОРИЯМ ХОЗЯЙСТВ</t>
  </si>
  <si>
    <t>31. ПОСЕВНАЯ ПЛОЩАДЬ РАПСА ПОД УРОЖАЙ 2021 Г. ПО КАТЕГОРИЯМ ХОЗЯЙСТВ</t>
  </si>
  <si>
    <t>32. ПОСЕВНАЯ ПЛОЩАДЬ КАРТОФЕЛЯ ПОД УРОЖАЙ 2021 Г. ПО КАТЕГОРИЯМ ХОЗЯЙСТВ</t>
  </si>
  <si>
    <t>33. ПОСЕВНАЯ ПЛОЩАДЬ ОВОЩНЫХ И БАХЧЕВЫХ КУЛЬТУР ПОД УРОЖАЙ 2021 Г. ПО КАТЕГОРИЯМ ХОЗЯЙСТВ</t>
  </si>
  <si>
    <t>34. ПОСЕВНАЯ ПЛОЩАДЬ ОВОЩЕЙ ОТКРЫТОГО ГРУНТА ПОД УРОЖАЙ 2021 Г. ПО КАТЕГОРИЯМ ХОЗЯЙСТВ</t>
  </si>
  <si>
    <t>35. ПОСЕВНАЯ ПЛОЩАДЬ КАПУСТЫ ВСЕХ ВИДОВ (ОТКРЫТОГО ГРУНТА), КРОМЕ ЦВЕТНОЙ И БРОККОЛИ ПОД УРОЖАЙ 2021 Г. ПО КАТЕГОРИЯМ ХОЗЯЙСТВ</t>
  </si>
  <si>
    <t>36. ПОСЕВНАЯ ПЛОЩАДЬ ОГУРЦОВ (ОТКРЫТОГО ГРУНТА) ПОД УРОЖАЙ 2021 Г. ПО КАТЕГОРИЯМ ХОЗЯЙСТВ</t>
  </si>
  <si>
    <t>37. ПОСЕВНАЯ ПЛОЩАДЬ ПОМИДОРОВ (ОТКРЫТОГО ГРУНТА) ПОД УРОЖАЙ 2021 Г. ПО КАТЕГОРИЯМ ХОЗЯЙСТВ</t>
  </si>
  <si>
    <t>38. ПОСЕВНАЯ ПЛОЩАДЬ СВЕКЛЫ СТОЛОВОЙ (ОТКРЫТОГО ГРУНТА) ПОД УРОЖАЙ 2021 Г. ПО КАТЕГОРИЯМ ХОЗЯЙСТВ</t>
  </si>
  <si>
    <t>39. ПОСЕВНАЯ ПЛОЩАДЬ МОРКОВИ СТОЛОВОЙ (ОТКРЫТОГО ГРУНТА) ПОД УРОЖАЙ 2021 Г. ПО КАТЕГОРИЯМ ХОЗЯЙСТВ</t>
  </si>
  <si>
    <t>40. ПОСЕВНАЯ ПЛОЩАДЬ ЛУКА РЕПЧАТОГО (ОТКРЫТОГО ГРУНТА) ПОД УРОЖАЙ 2021 Г. ПО КАТЕГОРИЯМ ХОЗЯЙСТВ</t>
  </si>
  <si>
    <t>41. ПОСЕВНАЯ ПЛОЩАДЬ ЧЕСНОКА (ОТКРЫТОГО ГРУНТА) ПОД УРОЖАЙ 2021 Г. ПО КАТЕГОРИЯМ ХОЗЯЙСТВ</t>
  </si>
  <si>
    <t>42. ПОСЕВНАЯ ПЛОЩАДЬ ПРОДОВОЛЬСТВЕННЫХ БАХЧЕВЫХ КУЛЬТУР ПОД УРОЖАЙ 2021 Г. ПО КАТЕГОРИЯМ ХОЗЯЙСТВ</t>
  </si>
  <si>
    <t>43. ПОСЕВНАЯ ПЛОЩАДЬ КОРМОВЫХ КУЛЬТУР ПОД УРОЖАЙ 2021 Г. ПО КАТЕГОРИЯМ ХОЗЯЙСТВ</t>
  </si>
  <si>
    <t>44. СТРУКТУРА ПОСЕВНЫХ ПЛОЩАДЕЙ  ПОД УРОЖАЙ 2021 Г. ПО ВИДАМ СЕЛЬСКОХОЗЯЙСТВЕННЫХ КУЛЬТУР В СЕЛЬСКОХОЗЯЙСТВЕННЫХ ОРГАНИЗАЦИЯХ</t>
  </si>
  <si>
    <t>45. СТРУКТУРА ПОСЕВНЫХ ПЛОЩАДЕЙ  ПОД УРОЖАЙ 2021 Г. ПО ВИДАМ СЕЛЬСКОХОЗЯЙСТВЕННЫХ КУЛЬТУР В СЕЛЬСКОХОЗЯЙСТВЕННЫХ ОРГАНИЗАЦИЯХ, НЕ ОТНОСЯЩИХСЯ К СУБЪЕКТАМ МАЛОГО ПРЕДПРИНИМАТЕЛЬСТВА</t>
  </si>
  <si>
    <t>46. СТРУКТУРА ПОСЕВНЫХ ПЛОЩАДЕЙ  ПОД УРОЖАЙ 2021 Г. ПО ВИДАМ СЕЛЬСКОХОЗЯЙСТВЕННЫХ КУЛЬТУР В МАЛЫХ СЕЛЬСКОХОЗЯЙСТВЕННЫХ ПРЕДПРИЯТИЯХ</t>
  </si>
  <si>
    <t>47. СТРУКТУРА ПОСЕВНЫХ ПЛОЩАДЕЙ  ПОД УРОЖАЙ 2021 Г. ПО ВИДАМ СЕЛЬСКОХОЗЯЙСТВЕННЫХ КУЛЬТУР В КРЕСТЬЯНСКИХ (ФЕРМЕРСКИХ) ХОЗЯЙСТВАХ И У ИНДИВИДУАЛЬНЫХ ПРЕДПРИНИМАТЕЛЕЙ</t>
  </si>
  <si>
    <t>48. СТРУКТУРА ПОСЕВНЫХ ПЛОЩАДЕЙ ПОД УРОЖАЙ 2021 Г. ПО ВИДАМ СЕЛЬСКОХОЗЯЙСТВЕННЫХ КУЛЬТУР В ЛИЧНЫХ ПОДСОБНЫХ И ДРУГИХ ИНДИВИДУАЛЬНЫХ ХОЗЯЙСТВАХ ГРАЖДАН СЕЛЬСКИХ НАСЕЛЕННЫХ ПУНКТОВ</t>
  </si>
  <si>
    <t>50. ОБЩАЯ ПЛОЩАДЬ ТЕПЛИЦ И ПАРНИКОВ В ЛИЧНЫХ ПОДСОБНЫХ И ДРУГИХ ИНДИВИДУАЛЬНЫХ ХОЗЯЙСТВАХ ГРАЖДАН СЕЛЬСКИХ НАСЕЛЕННЫХ ПУНКТОВ</t>
  </si>
  <si>
    <t>V.ИСПОЛЬЗОВАНИЕ ПЛОЩАДИ ТЕПЛИЦ И ПАРНИКОВ                                                                                                                                                           49. ИСПОЛЬЗОВАНИЕ ПЛОЩАДИ ТЕПЛИЦ И ПАРНИКОВ ПО КАТЕГОРИЯМ ХОЗЯЙСТВ</t>
  </si>
  <si>
    <t>VI.ПЛОЩАДИ МНОГОЛЕТНИХ НАСАЖДЕНИЙ                                                                                                                                                                                                                   51. ПЛОЩАДИ МНОГОЛЕТНИХ ПЛОДОВЫХ НАСАЖДЕНИЙ И ЯГОДНЫХ КУЛЬТУР ПО КАТЕГОРИЯМ ХОЗЯЙСТВ</t>
  </si>
  <si>
    <t>52. ПЛОЩАДИ МНОГОЛЕТНИХ СЕМЕЧКОВЫХ ПЛОДОВЫХ НАСАЖДЕНИЙ ПО КАТЕГОРИЯМ ХОЗЯЙСТВ</t>
  </si>
  <si>
    <t>53. ПЛОЩАДИ МНОГОЛЕТНИХ КОСТОЧКОВЫХ ПЛОДОВЫХ НАСАЖДЕНИЙ ПО КАТЕГОРИЯМ ХОЗЯЙСТВ</t>
  </si>
  <si>
    <t>54. ПЛОЩАДИ МНОГОЛЕТНИХ ОРЕХОПЛОДНЫХ ПЛОДОВЫХ НАСАЖДЕНИЙ ПО КАТЕГОРИЯМ ХОЗЯЙСТВ</t>
  </si>
  <si>
    <t>55. ПЛОЩАДИ ЯГОДНЫХ КУЛЬТУР ПО КАТЕГОРИЯМ ХОЗЯЙСТВ</t>
  </si>
  <si>
    <t>56. СТРУКТУРА ПЛОЩАДЕЙ МНОГОЛЕТНИХ ПЛОДОВЫХ НАСАЖДЕНИЙ И ЯГОДНЫХ КУЛЬТУР ПО ВИДАМ В СЕЛЬСКОХОЗЯЙСТВЕННЫХ ОРГАНИЗАЦИЯХ</t>
  </si>
  <si>
    <t>57. СТРУКТУРА ПЛОЩАДЕЙ МНОГОЛЕТНИХ ПЛОДОВЫХ НАСАЖДЕНИЙ И ЯГОДНЫХ КУЛЬТУР ПО ВИДАМ В КРЕСТЬЯНСКИХ (ФЕРМЕРСКИХ) ХОЗЯЙСТВАХ И У ИНДИВИДУАЛЬНЫХ ПРЕДПРИНИМАТЕЛЕЙ</t>
  </si>
  <si>
    <t>58. ПЛОЩАДИ ВИНОГРАДНИКОВ ПО КАТЕГОРИЯМ ХОЗЯЙСТВ</t>
  </si>
  <si>
    <t>VII.ПОГОЛОВЬЕ СЕЛЬСКОХОЗЯЙСТВЕННЫХ ЖИВОТНЫХ                                                                                                                                                                                                                           59. ПОГОЛОВЬЕ КРУПНОГО РОГАТОГО СКОТА ПО КАТЕГОРИЯМ ХОЗЯЙСТВ</t>
  </si>
  <si>
    <t xml:space="preserve">60. ПОГОЛОВЬЕ КОРОВ ПО КАТЕГОРИЯМ ХОЗЯЙСТВ </t>
  </si>
  <si>
    <t>61. ПОГОЛОВЬЕ МОЛОЧНОГО КРУПНОГО РОГАТОГО СКОТА ПО КАТЕГОРИЯМ ХОЗЯЙСТВ</t>
  </si>
  <si>
    <t>62. ПОГОЛОВЬЕ МЯСНОГО КРУПНОГО РОГАТОГО СКОТА ПО КАТЕГОРИЯМ ХОЗЯЙСТВ</t>
  </si>
  <si>
    <t>63. ПОГОЛОВЬЕ СВИНЕЙ ПО КАТЕГОРИЯМ ХОЗЯЙСТВ</t>
  </si>
  <si>
    <t>64. ПОГОЛОВЬЕ ОВЕЦ ПО КАТЕГОРИЯМ ХОЗЯЙСТВ</t>
  </si>
  <si>
    <t>65. ПОГОЛОВЬЕ КОЗ ПО КАТЕГОРИЯМ ХОЗЯЙСТВ</t>
  </si>
  <si>
    <t>66. ПОГОЛОВЬЕ ПТИЦЫ ВСЕХ ВИДОВ ПО КАТЕГОРИЯМ ХОЗЯЙСТВ</t>
  </si>
  <si>
    <t>67. ПОГОЛОВЬЕ КУР ПО КАТЕГОРИЯМ ХОЗЯЙСТВ</t>
  </si>
  <si>
    <t>68. ПОГОЛОВЬЕ КУР ЯИЧНЫХ ПОРОД ПО КАТЕГОРИЯМ ХОЗЯЙСТВ</t>
  </si>
  <si>
    <t>69. ПОГОЛОВЬЕ КУР МЯСНЫХ И МЯСО- ЯИЧНЫХ ПОРОД ПО КАТЕГОРИЯМ ХОЗЯЙСТВ</t>
  </si>
  <si>
    <t>70. ПОГОЛОВЬЕ УТОК ПО КАТЕГОРИЯМ ХОЗЯЙСТВ</t>
  </si>
  <si>
    <t>71. ПОГОЛОВЬЕ ГУСЕЙ ПО КАТЕГОРИЯМ ХОЗЯЙСТВ</t>
  </si>
  <si>
    <t>72. ПОГОЛОВЬЕ ИНДЕЕК ПО КАТЕГОРИЯМ ХОЗЯЙСТВ</t>
  </si>
  <si>
    <t>73. ПОГОЛОВЬЕ ЦЕСАРОК ПО КАТЕГОРИЯМ ХОЗЯЙСТВ</t>
  </si>
  <si>
    <t>74. ПОГОЛОВЬЕ ПЕРЕПЕЛОК ПО КАТЕГОРИЯМ ХОЗЯЙСТВ</t>
  </si>
  <si>
    <t>75. ПОГОЛОВЬЕ ФАЗАНОВ ПО КАТЕГОРИЯМ ХОЗЯЙСТВ</t>
  </si>
  <si>
    <t>76. ПОГОЛОВЬЕ СТРАУСОВ ПО КАТЕГОРИЯМ ХОЗЯЙСТВ</t>
  </si>
  <si>
    <t>77. ПОГОЛОВЬЕ ЛОШАДЕЙ ПО КАТЕГОРИЯМ ХОЗЯЙСТВ</t>
  </si>
  <si>
    <t>78. ПОГОЛОВЬЕ КРОЛИКОВ ДОМАШНИХ ПО КАТЕГОРИЯМ ХОЗЯЙСТВ</t>
  </si>
  <si>
    <t>79. ЧИСЛО СЕМЕЙ ПЧЕЛ МЕДОНОСНЫХ ПО КАТЕГОРИЯМ ХОЗЯЙСТВ</t>
  </si>
  <si>
    <t>80. СТРУКТУРА ПОГОЛОВЬЯ КРУПНОГО РОГАТОГО СКОТА ПО КАТЕГОРИЯМ ХОЗЯЙСТВ</t>
  </si>
  <si>
    <t>81. СТРУКТУРА ПОГОЛОВЬЯ ПТИЦЫ ПО ВИДАМ В СЕЛЬСКОХОЗЯЙСТВЕННЫХ ОРГАНИЗАЦИЯХ</t>
  </si>
  <si>
    <t>82. СТРУКТУРА ПОГОЛОВЬЯ ПТИЦЫ ПО ВИДАМ В СЕЛЬСКОХОЗЯЙСТВЕННЫХ ОРГАНИЗАЦИЯХ, НЕ ОТНОСЯЩИХСЯ К СУБЪЕКТАМ МАЛОГО ПРЕДПРИНИМАТЕЛЬСТВА</t>
  </si>
  <si>
    <t>83. СТРУКТУРА ПОГОЛОВЬЯ ПТИЦЫ ПО ВИДАМ В МАЛЫХ СЕЛЬСКОХОЗЯЙСТВЕННЫХ ПРЕДПРИЯТИЯХ</t>
  </si>
  <si>
    <t>84. СТРУКТУРА ПОГОЛОВЬЯ ПТИЦЫ ПО ВИДАМ В КРЕСТЬЯНСКИХ (ФЕРМЕРСКИХ) ХОЗЯЙСТВАХ И У ИНДИВИДУАЛЬНЫХ ПРЕДПРИНИМАТЕЛЕЙ</t>
  </si>
  <si>
    <t>85. СТРУКТУРА ПОГОЛОВЬЯ ПТИЦЫ ПО ВИДАМ В ЛИЧНЫХ ПОДСОБНЫХ И ДРУГИХ ИНДИВИДУАЛЬНЫХ ХОЗЯЙСТВАХ ГРАЖДАН СЕЛЬСКИХ НАСЕЛЕННЫХ ПУНКТОВ</t>
  </si>
  <si>
    <t>VIII.ПРОИЗВОДСТВЕННАЯ ИНФРАСТРУКТУРА                                                                                                                                                                      86. ЧИСЛО СЕЛЬСКОХОЗЯЙСТВЕННЫХ ОРГАНИЗАЦИЙ, ИМЕВШИХ ПРОИЗВОДСТВЕННЫЕ ПОСТРОЙКИ</t>
  </si>
  <si>
    <t>87. ЧИСЛО КРЕСТЬЯНСКИХ (ФЕРМЕРСКИХ) ХОЗЯЙСТВ И ИНДИВИДУАЛЬНЫХ ПРЕДПРИНИМАТЕЛЕЙ, ИМЕВШИХ ПРОИЗВОДСТВЕННЫЕ ПОСТРОЙКИ</t>
  </si>
  <si>
    <t>88. МОЩНОСТИ ЕДИНОВРЕМЕННОГО ХРАНЕНИЯ В СЕЛЬСКОХОЗЯЙСТВЕННЫХ ОРГАНИЗАЦИЯХ</t>
  </si>
  <si>
    <t>89. МОЩНОСТИ ЕДИНОВРЕМЕННОГО ХРАНЕНИЯ В КРЕСТЬЯНСКИХ (ФЕРМЕРСКИХ) ХОЗЯЙСТВАХ И У ИНДИВИДУАЛЬНЫХ ПРЕДПРИНИМАТЕЛЕЙ</t>
  </si>
  <si>
    <t>IX.УСЛОВИЯ ВЕДЕНИЯ ХОЗЯЙСТВЕННОЙ ДЕЯТЕЛЬНОСТИ                                                                                                                                     90. ЧИСЛО ОБЪЕКТОВ МИКРОПЕРЕПИСИ, ПОЛУЧАВШИХ КРЕДИТНЫЕ СРЕДСТВА В 2020 Г.</t>
  </si>
  <si>
    <t>91. ДОЛЯ ОБЪЕКТОВ МИКРОПЕРЕПИСИ, ПОЛУЧАВШИХ КРЕДИТНЫЕ СРЕДСТВА В 2020 Г.</t>
  </si>
  <si>
    <t>92. ЧИСЛО ОБЪЕКТОВ МИКРОПЕРЕПИСИ, ПОЛУЧАВШИХ СУБСИДИИ (ДОТАЦИИ) ЗА СЧЕТ СРЕДСТВ ФЕДЕРАЛЬНОГО БЮДЖЕТА И / ИЛИ БЮДЖЕТА СУБЪЕКТА РОССИЙСКОЙ ФЕДЕРАЦИИ В 2020 Г.</t>
  </si>
  <si>
    <t>93. ДОЛЯ ОБЪЕКТОВ МИКРОПЕРЕПИСИ, ПОЛУЧАВШИХ СУБСИДИИ (ДОТАЦИИ) ЗА СЧЕТ СРЕДСТВ ФЕДЕРАЛЬНОГО БЮДЖЕТА И / ИЛИ БЮДЖЕТА СУБЪЕКТА РОССИЙСКОЙ ФЕДЕРАЦИИ В 2020 Г.</t>
  </si>
  <si>
    <t>X.ГРУППИРОВКИ                                                                                                                                                                                                                                   94. ГРУППИРОВКА СЕЛЬСКОХОЗЯЙСТВЕННЫХ ОРГАНИЗАЦИЙ  ПО РАЗМЕРУ СЕЛЬСКОХОЗЯЙСТВЕННЫХ УГОДИЙ</t>
  </si>
  <si>
    <t>95. ГРУППИРОВКА СЕЛЬСКОХОЗЯЙСТВЕННЫХ ОРГАНИЗАЦИЙ ПО РАЗМЕРУ ОБЩЕЙ ПОСЕВНОЙ ПЛОЩАДИ ПОД УРОЖАЙ 2021 Г.</t>
  </si>
  <si>
    <t>96. ГРУППИРОВКА СЕЛЬСКОХОЗЯЙСТВЕННЫХ ОРГАНИЗАЦИЙ ПО РАЗМЕРУ ПОСЕВНОЙ ПЛОЩАДИ  ЗЕРНОВЫХ И ЗЕРНОБОБОВЫХ КУЛЬТУР ПОД УРОЖАЙ 2021 Г.</t>
  </si>
  <si>
    <t>97. ГРУППИРОВКА СЕЛЬСКОХОЗЯЙСТВЕННЫХ ОРГАНИЗАЦИЙ  ПО ПОГОЛОВЬЮ КРУПНОГО РОГАТОГО СКОТА</t>
  </si>
  <si>
    <t>98. ГРУППИРОВКА СЕЛЬСКОХОЗЯЙСТВЕННЫХ ОРГАНИЗАЦИЙ  ПО ПОГОЛОВЬЮ СВИНЕЙ</t>
  </si>
  <si>
    <t>99. ГРУППИРОВКА СЕЛЬСКОХОЗЯЙСТВЕННЫХ ОРГАНИЗАЦИЙ ПО ПОГОЛОВЬЮ ПТИЦЫ ВСЕХ ВИДОВ</t>
  </si>
  <si>
    <t>100. ГРУППИРОВКА КРЕСТЬЯНСКИХ (ФЕРМЕРСКИХ) ХОЗЯЙСТВ И ИНДИВИДУАЛЬНЫХ ПРЕДПРИНИМАТЕЛЕЙ ПО РАЗМЕРУ СЕЛЬСКОХОЗЯЙСТВЕННЫХ УГОДИЙ</t>
  </si>
  <si>
    <t>101. ГРУППИРОВКА КРЕСТЬЯНСКИХ (ФЕРМЕРСКИХ) ХОЗЯЙСТВ И ИНДИВИДУАЛЬНЫХ ПРЕДПРИНИМАТЕЛЕЙ ПО РАЗМЕРУ ОБЩЕЙ ПОСЕВНОЙ ПЛОЩАДИ ПОД УРОЖАЙ 2021 Г.</t>
  </si>
  <si>
    <t>102. ГРУППИРОВКА КРЕСТЬЯНСКИХ (ФЕРМЕРСКИХ) ХОЗЯЙСТВ И ИНДИВИДУАЛЬНЫХ ПРЕДПРИНИМАТЕЛЕЙ ПО РАЗМЕРУ ПОСЕВНОЙ ПЛОЩАДИ  ЗЕРНОВЫХ И ЗЕРНОБОБОВЫХ КУЛЬТУР ПОД УРОЖАЙ 2021 Г.</t>
  </si>
  <si>
    <t>104. ГРУППИРОВКА КРЕСТЬЯНСКИХ (ФЕРМЕРСКИХ) ХОЗЯЙСТВ И ИНДИВИДУАЛЬНЫХ ПРЕДПРИНИМАТЕЛЕЙ ПО ПОГОЛОВЬЮ ОВЕЦ И КОЗ</t>
  </si>
  <si>
    <t>105. ГРУППИРОВКА ЛИЧНЫХ ПОДСОБНЫХ И ДРУГИХ ИНДИВИДУАЛЬНЫХ ХОЗЯЙСТВ ГРАЖДАН СЕЛЬСКИХ НАСЕЛЕННЫХ ПУНКТОВ  ПО РАЗМЕРУ ЗЕМЕЛЬНОЙ ПЛОЩАДИ</t>
  </si>
  <si>
    <t>106. ГРУППИРОВКА ЛИЧНЫХ ПОДСОБНЫХ И ДРУГИХ ИНДИВИДУАЛЬНЫХ ХОЗЯЙСТВ ГРАЖДАН СЕЛЬСКИХ НАСЕЛЕННЫХ ПУНКТОВ ПО РАЗМЕРУ ОБЩЕЙ  ПОСЕВНОЙ ПЛОЩАДИ ПОД УРОЖАЙ 2021 Г.</t>
  </si>
  <si>
    <t>109. ГРУППИРОВКА ЛИЧНЫХ ПОДСОБНЫХ И ДРУГИХ ИНДИВИДУАЛЬНЫХ ХОЗЯЙСТВ ГРАЖДАН СЕЛЬСКИХ НАСЕЛЕННЫХ ПУНКТОВ ПО ПОГОЛОВЬЮ КРУПНОГО РОГАТОГО СКОТА</t>
  </si>
  <si>
    <r>
      <t xml:space="preserve">Структура посевных площадей по видам сельскохозяйственных культур </t>
    </r>
    <r>
      <rPr>
        <sz val="11"/>
        <color theme="1"/>
        <rFont val="Calibri"/>
        <family val="2"/>
        <scheme val="minor"/>
      </rPr>
      <t>(в процентах 
от общей посевной площади соответствующей категории организаций (хозяйств))</t>
    </r>
  </si>
  <si>
    <r>
      <t xml:space="preserve">Структура площадей многолетних плодовых насаждений и ягодных культур по видам плодово-ягодных насаждений </t>
    </r>
    <r>
      <rPr>
        <b/>
        <sz val="11"/>
        <rFont val="Arial"/>
        <family val="2"/>
        <charset val="204"/>
      </rPr>
      <t xml:space="preserve"> </t>
    </r>
    <r>
      <rPr>
        <sz val="11"/>
        <color theme="1"/>
        <rFont val="Calibri"/>
        <family val="2"/>
        <charset val="204"/>
        <scheme val="minor"/>
      </rPr>
      <t>(в процентах от общей  площади плодово-ягодных насаждений соответствующей категории организаций (хозяйств)):</t>
    </r>
  </si>
  <si>
    <t>индиви-дуальные предпри-ниматели</t>
  </si>
  <si>
    <t>4. УДЕЛЬНЫЙ ВЕС ОБЪЕКТОВ МИКРОПЕРЕПИСИ, ОСУЩЕСТВЛЯВШИХ СЕЛЬСКОХОЗЯЙСТВЕННУЮ ДЕЯТЕЛЬНОСТЬ                                                                                                                                                                                        В I ПОЛУГОДИИ 2021 Г.,ПО КАТЕГОРИЯМ ХОЗЯЙСТВ</t>
  </si>
  <si>
    <t>Число организаций (хозяйств) - всего</t>
  </si>
  <si>
    <t>Число организаций (хозяйств), получавших кредитные средства в предшествующем переписи году, всего</t>
  </si>
  <si>
    <t>Число организаций (хозяйств), получавших субсидии (дотации) в предшествующем переписи году, всего</t>
  </si>
  <si>
    <t>12. СТРУКТУРА СЕЛЬСКОХОЗЯЙСТВЕННЫХ УГОДИЙ В СЕЛЬСКОХОЗЯЙСТВЕННЫХ ОРГАНИЗАЦИЯХ,                                                                                                                  НЕ ОТНОСЯЩИХСЯ К СУБЪЕКТАМ МАЛОГО ПРЕДПРИНИМАТЕЛЬСТВА</t>
  </si>
  <si>
    <t>107. ГРУППИРОВКА ЛИЧНЫХ ПОДСОБНЫХ И ДРУГИХ ИНДИВИДУАЛЬНЫХ ХОЗЯЙСТВ ГРАЖДАН СЕЛЬСКИХ НАСЕЛЕННЫХ ПУНКТОВ                                                                           ПО РАЗМЕРУ ПОСЕВНОЙ ПЛОЩАДИ КАРТОФЕЛЯ ПОД УРОЖАЙ 2021 Г.</t>
  </si>
  <si>
    <t>108. ГРУППИРОВКА ЛИЧНЫХ ПОДСОБНЫХ И ДРУГИХ ИНДИВИДУАЛЬНЫХ ХОЗЯЙСТВ ГРАЖДАН СЕЛЬСКИХ НАСЕЛЕННЫХ ПУНКТОВ                                                                  ПО РАЗМЕРУ ПОСЕВНОЙ ПЛОЩАДИ ОВОЩЕЙ ОТКРЫТОГО ГРУНТА ПОД УРОЖАЙ 2021 Г.</t>
  </si>
  <si>
    <t>103. ГРУППИРОВКА КРЕСТЬЯНСКИХ (ФЕРМЕРСКИХ) ХОЗЯЙСТВ И ИНДИВИДУАЛЬНЫХ ПРЕДПРИНИМАТЕЛЕЙ                                                            ПО ПОГОЛОВЬЮ КРУПНОГО РОГАТОГО СКОТА</t>
  </si>
  <si>
    <t>В таблицах содержится информация о числе объектов микропереписи, размерах и структуре сельскохозяйственных угодий и посевных площадей сельскохозяйственных культур,многолетних насаждений и ягодных культур по группам, поголовье сельскохозяйственных животных по видам, об использовании площади теплиц и парников.                                                                                            Приводится информация о производственной инфраструктуре сельскохозяйственных организаций, крестьянских (фермерских) хозяйств и индивидуальных предпринимателей, а также условиях ведения ими хозяйственной деятельности. Данные приведены в разрезе категорий хозяйств по Курской области и детализирована по муниципальным образованиям  Курской области.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</si>
</sst>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#,##0.0"/>
  </numFmts>
  <fonts count="49" x14ac:knownFonts="1">
    <font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sz val="10"/>
      <name val="Arial Cyr"/>
      <family val="2"/>
    </font>
    <font>
      <b/>
      <sz val="12"/>
      <color theme="1"/>
      <name val="Times New Roman"/>
      <family val="1"/>
      <charset val="204"/>
    </font>
    <font>
      <b/>
      <sz val="10"/>
      <color rgb="FF000000"/>
      <name val="Arial Cyr"/>
      <family val="2"/>
    </font>
    <font>
      <sz val="12"/>
      <color theme="1"/>
      <name val="Times New Roman"/>
      <family val="1"/>
      <charset val="204"/>
    </font>
    <font>
      <sz val="10"/>
      <color rgb="FF000000"/>
      <name val="Arial Cyr"/>
      <family val="2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rgb="FF00000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charset val="204"/>
      <scheme val="minor"/>
    </font>
    <font>
      <b/>
      <sz val="10"/>
      <color rgb="FF000000"/>
      <name val="Arial Cyr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b/>
      <sz val="9"/>
      <color rgb="FF000000"/>
      <name val="Arial"/>
      <family val="2"/>
      <charset val="204"/>
    </font>
    <font>
      <vertAlign val="superscript"/>
      <sz val="10"/>
      <name val="Times New Roman"/>
      <family val="1"/>
      <charset val="204"/>
    </font>
    <font>
      <vertAlign val="superscript"/>
      <sz val="10"/>
      <color theme="1"/>
      <name val="Arial"/>
      <family val="2"/>
      <charset val="204"/>
    </font>
    <font>
      <b/>
      <sz val="10"/>
      <name val="Arial Cyr"/>
      <family val="2"/>
    </font>
    <font>
      <sz val="8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9"/>
      <name val="Arial CYR"/>
      <family val="2"/>
      <charset val="204"/>
    </font>
    <font>
      <sz val="9"/>
      <color theme="1"/>
      <name val="Arial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Arial"/>
      <family val="2"/>
      <charset val="204"/>
    </font>
    <font>
      <b/>
      <sz val="9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FFFFFF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0">
    <xf numFmtId="0" fontId="0" fillId="0" borderId="0"/>
    <xf numFmtId="0" fontId="4" fillId="0" borderId="0"/>
    <xf numFmtId="0" fontId="4" fillId="0" borderId="0"/>
    <xf numFmtId="0" fontId="12" fillId="0" borderId="0"/>
    <xf numFmtId="167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</cellStyleXfs>
  <cellXfs count="441">
    <xf numFmtId="0" fontId="0" fillId="0" borderId="0" xfId="0"/>
    <xf numFmtId="0" fontId="5" fillId="0" borderId="0" xfId="1" applyFont="1"/>
    <xf numFmtId="0" fontId="6" fillId="0" borderId="0" xfId="1" applyFont="1" applyAlignment="1">
      <alignment vertical="center" wrapText="1" shrinkToFit="1"/>
    </xf>
    <xf numFmtId="0" fontId="4" fillId="0" borderId="0" xfId="2"/>
    <xf numFmtId="0" fontId="6" fillId="0" borderId="0" xfId="1" applyFont="1" applyAlignment="1">
      <alignment horizontal="center" vertical="center" wrapText="1" shrinkToFit="1"/>
    </xf>
    <xf numFmtId="0" fontId="9" fillId="2" borderId="3" xfId="1" applyFont="1" applyFill="1" applyBorder="1" applyAlignment="1">
      <alignment horizontal="center" vertical="top" wrapText="1"/>
    </xf>
    <xf numFmtId="0" fontId="10" fillId="2" borderId="4" xfId="1" applyFont="1" applyFill="1" applyBorder="1" applyAlignment="1">
      <alignment horizontal="center"/>
    </xf>
    <xf numFmtId="0" fontId="11" fillId="2" borderId="3" xfId="1" applyFont="1" applyFill="1" applyBorder="1" applyAlignment="1">
      <alignment horizontal="center" vertical="top" wrapText="1"/>
    </xf>
    <xf numFmtId="0" fontId="10" fillId="2" borderId="3" xfId="1" applyFont="1" applyFill="1" applyBorder="1" applyAlignment="1">
      <alignment horizontal="center"/>
    </xf>
    <xf numFmtId="0" fontId="13" fillId="0" borderId="3" xfId="3" applyFont="1" applyBorder="1" applyAlignment="1">
      <alignment horizontal="left" wrapText="1" indent="1"/>
    </xf>
    <xf numFmtId="168" fontId="14" fillId="0" borderId="3" xfId="1" applyNumberFormat="1" applyFont="1" applyBorder="1" applyAlignment="1">
      <alignment horizontal="center"/>
    </xf>
    <xf numFmtId="0" fontId="15" fillId="0" borderId="3" xfId="3" applyFont="1" applyBorder="1" applyAlignment="1">
      <alignment horizontal="left" wrapText="1" indent="2"/>
    </xf>
    <xf numFmtId="168" fontId="16" fillId="0" borderId="3" xfId="1" applyNumberFormat="1" applyFont="1" applyBorder="1" applyAlignment="1">
      <alignment horizontal="center"/>
    </xf>
    <xf numFmtId="0" fontId="15" fillId="0" borderId="3" xfId="3" applyFont="1" applyBorder="1" applyAlignment="1">
      <alignment horizontal="left" wrapText="1" indent="3"/>
    </xf>
    <xf numFmtId="0" fontId="15" fillId="0" borderId="2" xfId="3" applyFont="1" applyBorder="1" applyAlignment="1">
      <alignment horizontal="left" wrapText="1" indent="3"/>
    </xf>
    <xf numFmtId="0" fontId="9" fillId="2" borderId="3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textRotation="90" wrapText="1"/>
    </xf>
    <xf numFmtId="0" fontId="10" fillId="0" borderId="4" xfId="1" applyFont="1" applyBorder="1" applyAlignment="1">
      <alignment horizontal="center"/>
    </xf>
    <xf numFmtId="0" fontId="11" fillId="0" borderId="7" xfId="1" applyFont="1" applyBorder="1" applyAlignment="1">
      <alignment horizontal="center" vertical="top" wrapText="1"/>
    </xf>
    <xf numFmtId="0" fontId="11" fillId="0" borderId="3" xfId="1" applyFont="1" applyBorder="1" applyAlignment="1">
      <alignment horizontal="center" vertical="top" wrapText="1"/>
    </xf>
    <xf numFmtId="0" fontId="11" fillId="0" borderId="9" xfId="1" applyFont="1" applyBorder="1" applyAlignment="1">
      <alignment horizontal="center" vertical="top" wrapText="1"/>
    </xf>
    <xf numFmtId="0" fontId="9" fillId="2" borderId="4" xfId="1" applyFont="1" applyFill="1" applyBorder="1" applyAlignment="1">
      <alignment horizontal="center" vertical="center" wrapText="1"/>
    </xf>
    <xf numFmtId="0" fontId="4" fillId="0" borderId="0" xfId="2" applyAlignment="1">
      <alignment horizontal="center"/>
    </xf>
    <xf numFmtId="0" fontId="5" fillId="0" borderId="12" xfId="1" applyFont="1" applyBorder="1" applyAlignment="1"/>
    <xf numFmtId="0" fontId="15" fillId="0" borderId="3" xfId="3" applyFont="1" applyBorder="1" applyAlignment="1">
      <alignment horizontal="left" wrapText="1" indent="1"/>
    </xf>
    <xf numFmtId="0" fontId="19" fillId="0" borderId="0" xfId="3" applyFont="1" applyBorder="1"/>
    <xf numFmtId="1" fontId="14" fillId="0" borderId="3" xfId="1" applyNumberFormat="1" applyFont="1" applyBorder="1" applyAlignment="1">
      <alignment horizontal="center"/>
    </xf>
    <xf numFmtId="1" fontId="16" fillId="0" borderId="3" xfId="1" applyNumberFormat="1" applyFont="1" applyBorder="1" applyAlignment="1">
      <alignment horizontal="center"/>
    </xf>
    <xf numFmtId="0" fontId="5" fillId="0" borderId="0" xfId="1" applyFont="1" applyAlignment="1">
      <alignment wrapText="1"/>
    </xf>
    <xf numFmtId="3" fontId="5" fillId="0" borderId="0" xfId="1" applyNumberFormat="1" applyFont="1" applyAlignment="1">
      <alignment horizontal="right"/>
    </xf>
    <xf numFmtId="0" fontId="9" fillId="2" borderId="5" xfId="1" applyFont="1" applyFill="1" applyBorder="1" applyAlignment="1">
      <alignment vertical="top" wrapText="1"/>
    </xf>
    <xf numFmtId="2" fontId="14" fillId="0" borderId="3" xfId="1" applyNumberFormat="1" applyFont="1" applyBorder="1" applyAlignment="1">
      <alignment horizontal="center"/>
    </xf>
    <xf numFmtId="2" fontId="16" fillId="0" borderId="3" xfId="1" applyNumberFormat="1" applyFont="1" applyBorder="1" applyAlignment="1">
      <alignment horizontal="center"/>
    </xf>
    <xf numFmtId="0" fontId="8" fillId="2" borderId="2" xfId="1" applyFont="1" applyFill="1" applyBorder="1" applyAlignment="1"/>
    <xf numFmtId="0" fontId="8" fillId="2" borderId="4" xfId="1" applyFont="1" applyFill="1" applyBorder="1" applyAlignment="1"/>
    <xf numFmtId="0" fontId="10" fillId="2" borderId="3" xfId="1" applyFont="1" applyFill="1" applyBorder="1" applyAlignment="1">
      <alignment horizontal="center" vertical="top" wrapText="1"/>
    </xf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17" fillId="2" borderId="3" xfId="1" applyFont="1" applyFill="1" applyBorder="1" applyAlignment="1">
      <alignment horizontal="center" vertical="top" wrapText="1" shrinkToFit="1"/>
    </xf>
    <xf numFmtId="0" fontId="17" fillId="2" borderId="25" xfId="1" applyFont="1" applyFill="1" applyBorder="1" applyAlignment="1">
      <alignment horizontal="center" vertical="top" wrapText="1" shrinkToFit="1"/>
    </xf>
    <xf numFmtId="0" fontId="17" fillId="2" borderId="12" xfId="1" applyFont="1" applyFill="1" applyBorder="1" applyAlignment="1">
      <alignment horizontal="center" vertical="top" wrapText="1" shrinkToFit="1"/>
    </xf>
    <xf numFmtId="0" fontId="17" fillId="2" borderId="26" xfId="1" applyFont="1" applyFill="1" applyBorder="1" applyAlignment="1">
      <alignment horizontal="center" vertical="top" wrapText="1" shrinkToFit="1"/>
    </xf>
    <xf numFmtId="0" fontId="17" fillId="2" borderId="3" xfId="1" applyFont="1" applyFill="1" applyBorder="1" applyAlignment="1">
      <alignment horizontal="center" vertical="center" wrapText="1" shrinkToFit="1"/>
    </xf>
    <xf numFmtId="49" fontId="17" fillId="2" borderId="3" xfId="1" applyNumberFormat="1" applyFont="1" applyFill="1" applyBorder="1" applyAlignment="1">
      <alignment horizontal="center" vertical="center" wrapText="1" shrinkToFit="1"/>
    </xf>
    <xf numFmtId="49" fontId="17" fillId="2" borderId="27" xfId="1" applyNumberFormat="1" applyFont="1" applyFill="1" applyBorder="1" applyAlignment="1">
      <alignment horizontal="center" vertical="center" wrapText="1" shrinkToFit="1"/>
    </xf>
    <xf numFmtId="49" fontId="17" fillId="2" borderId="28" xfId="1" applyNumberFormat="1" applyFont="1" applyFill="1" applyBorder="1" applyAlignment="1">
      <alignment horizontal="center" vertical="center" wrapText="1" shrinkToFit="1"/>
    </xf>
    <xf numFmtId="49" fontId="17" fillId="2" borderId="15" xfId="1" applyNumberFormat="1" applyFont="1" applyFill="1" applyBorder="1" applyAlignment="1">
      <alignment horizontal="center" vertical="center" wrapText="1" shrinkToFit="1"/>
    </xf>
    <xf numFmtId="0" fontId="20" fillId="0" borderId="0" xfId="3" applyFont="1"/>
    <xf numFmtId="0" fontId="21" fillId="0" borderId="0" xfId="2" applyFont="1"/>
    <xf numFmtId="0" fontId="19" fillId="0" borderId="0" xfId="3" applyFont="1"/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6" fillId="0" borderId="0" xfId="1" applyFont="1" applyAlignment="1">
      <alignment horizontal="center" vertical="center" wrapText="1" shrinkToFit="1"/>
    </xf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11" fillId="2" borderId="3" xfId="1" applyFont="1" applyFill="1" applyBorder="1" applyAlignment="1">
      <alignment horizontal="center" vertical="top" wrapText="1"/>
    </xf>
    <xf numFmtId="0" fontId="0" fillId="0" borderId="0" xfId="1" applyFont="1"/>
    <xf numFmtId="0" fontId="18" fillId="2" borderId="3" xfId="1" applyFont="1" applyFill="1" applyBorder="1" applyAlignment="1">
      <alignment horizontal="center" vertical="top" wrapText="1"/>
    </xf>
    <xf numFmtId="0" fontId="18" fillId="2" borderId="3" xfId="1" applyFont="1" applyFill="1" applyBorder="1" applyAlignment="1">
      <alignment horizontal="center"/>
    </xf>
    <xf numFmtId="0" fontId="18" fillId="2" borderId="3" xfId="1" applyFont="1" applyFill="1" applyBorder="1" applyAlignment="1">
      <alignment horizontal="center" vertical="top"/>
    </xf>
    <xf numFmtId="0" fontId="22" fillId="2" borderId="3" xfId="3" applyFont="1" applyFill="1" applyBorder="1" applyAlignment="1">
      <alignment horizontal="left" wrapText="1"/>
    </xf>
    <xf numFmtId="1" fontId="17" fillId="2" borderId="3" xfId="1" applyNumberFormat="1" applyFont="1" applyFill="1" applyBorder="1" applyAlignment="1">
      <alignment horizontal="center"/>
    </xf>
    <xf numFmtId="168" fontId="0" fillId="0" borderId="0" xfId="1" applyNumberFormat="1" applyFont="1"/>
    <xf numFmtId="0" fontId="23" fillId="0" borderId="3" xfId="1" applyFont="1" applyBorder="1" applyAlignment="1">
      <alignment horizontal="center"/>
    </xf>
    <xf numFmtId="0" fontId="23" fillId="0" borderId="3" xfId="1" applyFont="1" applyBorder="1" applyAlignment="1">
      <alignment horizontal="center" vertical="top" wrapText="1"/>
    </xf>
    <xf numFmtId="0" fontId="23" fillId="0" borderId="2" xfId="1" applyFont="1" applyBorder="1" applyAlignment="1">
      <alignment horizontal="center" vertical="top" wrapText="1"/>
    </xf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11" fillId="2" borderId="3" xfId="1" applyFont="1" applyFill="1" applyBorder="1" applyAlignment="1">
      <alignment horizontal="center" vertical="top" wrapText="1"/>
    </xf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11" fillId="2" borderId="3" xfId="1" applyFont="1" applyFill="1" applyBorder="1" applyAlignment="1">
      <alignment horizontal="center" vertical="top" wrapText="1"/>
    </xf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11" fillId="2" borderId="3" xfId="1" applyFont="1" applyFill="1" applyBorder="1" applyAlignment="1">
      <alignment horizontal="center" vertical="top" wrapText="1"/>
    </xf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11" fillId="2" borderId="3" xfId="1" applyFont="1" applyFill="1" applyBorder="1" applyAlignment="1">
      <alignment horizontal="center" vertical="top" wrapText="1"/>
    </xf>
    <xf numFmtId="0" fontId="6" fillId="0" borderId="0" xfId="1" applyFont="1" applyAlignment="1">
      <alignment horizontal="center" vertical="center" wrapText="1" shrinkToFit="1"/>
    </xf>
    <xf numFmtId="0" fontId="10" fillId="2" borderId="4" xfId="1" applyFont="1" applyFill="1" applyBorder="1" applyAlignment="1">
      <alignment horizontal="center"/>
    </xf>
    <xf numFmtId="0" fontId="11" fillId="2" borderId="3" xfId="1" applyFont="1" applyFill="1" applyBorder="1" applyAlignment="1">
      <alignment horizontal="center" vertical="top" wrapText="1"/>
    </xf>
    <xf numFmtId="0" fontId="11" fillId="2" borderId="3" xfId="1" applyFont="1" applyFill="1" applyBorder="1" applyAlignment="1">
      <alignment horizontal="center" vertical="top" wrapText="1"/>
    </xf>
    <xf numFmtId="0" fontId="3" fillId="0" borderId="2" xfId="1" applyFont="1" applyBorder="1" applyAlignment="1">
      <alignment wrapText="1"/>
    </xf>
    <xf numFmtId="1" fontId="24" fillId="0" borderId="3" xfId="1" applyNumberFormat="1" applyFont="1" applyBorder="1" applyAlignment="1">
      <alignment horizontal="center"/>
    </xf>
    <xf numFmtId="168" fontId="24" fillId="0" borderId="3" xfId="1" applyNumberFormat="1" applyFont="1" applyBorder="1" applyAlignment="1">
      <alignment horizontal="center"/>
    </xf>
    <xf numFmtId="49" fontId="3" fillId="0" borderId="4" xfId="1" applyNumberFormat="1" applyFont="1" applyBorder="1" applyAlignment="1">
      <alignment horizontal="left" vertical="top" wrapText="1" indent="1"/>
    </xf>
    <xf numFmtId="0" fontId="3" fillId="0" borderId="3" xfId="1" applyFont="1" applyBorder="1" applyAlignment="1">
      <alignment horizontal="left" wrapText="1" indent="2"/>
    </xf>
    <xf numFmtId="1" fontId="25" fillId="0" borderId="3" xfId="1" applyNumberFormat="1" applyFont="1" applyBorder="1" applyAlignment="1">
      <alignment horizontal="center"/>
    </xf>
    <xf numFmtId="168" fontId="25" fillId="0" borderId="3" xfId="1" applyNumberFormat="1" applyFont="1" applyBorder="1" applyAlignment="1">
      <alignment horizontal="center"/>
    </xf>
    <xf numFmtId="49" fontId="3" fillId="0" borderId="3" xfId="1" applyNumberFormat="1" applyFont="1" applyBorder="1" applyAlignment="1">
      <alignment horizontal="left" wrapText="1" indent="2"/>
    </xf>
    <xf numFmtId="0" fontId="12" fillId="0" borderId="3" xfId="1" applyFont="1" applyBorder="1" applyAlignment="1">
      <alignment horizontal="left" indent="2"/>
    </xf>
    <xf numFmtId="0" fontId="12" fillId="0" borderId="7" xfId="1" applyFont="1" applyBorder="1" applyAlignment="1">
      <alignment horizontal="left" indent="2"/>
    </xf>
    <xf numFmtId="0" fontId="12" fillId="0" borderId="4" xfId="1" applyFont="1" applyBorder="1" applyAlignment="1">
      <alignment horizontal="left" indent="2"/>
    </xf>
    <xf numFmtId="0" fontId="12" fillId="0" borderId="3" xfId="1" applyFont="1" applyBorder="1" applyAlignment="1">
      <alignment horizontal="left" vertical="top" wrapText="1" indent="1"/>
    </xf>
    <xf numFmtId="49" fontId="3" fillId="0" borderId="3" xfId="1" applyNumberFormat="1" applyFont="1" applyBorder="1" applyAlignment="1">
      <alignment wrapText="1"/>
    </xf>
    <xf numFmtId="49" fontId="3" fillId="0" borderId="2" xfId="1" applyNumberFormat="1" applyFont="1" applyBorder="1" applyAlignment="1">
      <alignment horizontal="left" vertical="top" wrapText="1"/>
    </xf>
    <xf numFmtId="1" fontId="12" fillId="0" borderId="3" xfId="1" applyNumberFormat="1" applyFont="1" applyBorder="1" applyAlignment="1">
      <alignment horizontal="center"/>
    </xf>
    <xf numFmtId="168" fontId="12" fillId="0" borderId="3" xfId="1" applyNumberFormat="1" applyFont="1" applyBorder="1" applyAlignment="1">
      <alignment horizontal="center"/>
    </xf>
    <xf numFmtId="0" fontId="3" fillId="0" borderId="7" xfId="1" applyFont="1" applyBorder="1" applyAlignment="1">
      <alignment horizontal="left" indent="2"/>
    </xf>
    <xf numFmtId="0" fontId="3" fillId="0" borderId="3" xfId="1" applyFont="1" applyBorder="1" applyAlignment="1">
      <alignment horizontal="left" indent="2"/>
    </xf>
    <xf numFmtId="0" fontId="3" fillId="0" borderId="3" xfId="1" applyFont="1" applyBorder="1" applyAlignment="1">
      <alignment horizontal="left" vertical="top" indent="2"/>
    </xf>
    <xf numFmtId="49" fontId="3" fillId="0" borderId="29" xfId="1" applyNumberFormat="1" applyFont="1" applyBorder="1" applyAlignment="1">
      <alignment horizontal="left" wrapText="1" indent="1"/>
    </xf>
    <xf numFmtId="0" fontId="3" fillId="0" borderId="3" xfId="1" applyFont="1" applyBorder="1"/>
    <xf numFmtId="0" fontId="12" fillId="0" borderId="0" xfId="1" applyFont="1"/>
    <xf numFmtId="49" fontId="3" fillId="0" borderId="2" xfId="1" applyNumberFormat="1" applyFont="1" applyBorder="1" applyAlignment="1">
      <alignment wrapText="1"/>
    </xf>
    <xf numFmtId="49" fontId="3" fillId="0" borderId="4" xfId="1" applyNumberFormat="1" applyFont="1" applyBorder="1" applyAlignment="1">
      <alignment horizontal="left" wrapText="1" indent="1"/>
    </xf>
    <xf numFmtId="49" fontId="3" fillId="0" borderId="29" xfId="1" applyNumberFormat="1" applyFont="1" applyBorder="1" applyAlignment="1">
      <alignment horizontal="center" vertical="center" wrapText="1"/>
    </xf>
    <xf numFmtId="0" fontId="3" fillId="0" borderId="3" xfId="1" applyFont="1" applyBorder="1" applyAlignment="1">
      <alignment horizontal="left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49" fontId="3" fillId="0" borderId="2" xfId="1" applyNumberFormat="1" applyFont="1" applyBorder="1" applyAlignment="1">
      <alignment vertical="top" wrapText="1"/>
    </xf>
    <xf numFmtId="168" fontId="4" fillId="0" borderId="3" xfId="2" applyNumberFormat="1" applyBorder="1" applyAlignment="1">
      <alignment horizontal="center"/>
    </xf>
    <xf numFmtId="0" fontId="3" fillId="0" borderId="7" xfId="1" applyFont="1" applyBorder="1" applyAlignment="1">
      <alignment horizontal="left" vertical="center" wrapText="1" indent="1"/>
    </xf>
    <xf numFmtId="168" fontId="26" fillId="0" borderId="3" xfId="2" applyNumberFormat="1" applyFont="1" applyBorder="1" applyAlignment="1">
      <alignment horizontal="center"/>
    </xf>
    <xf numFmtId="0" fontId="11" fillId="2" borderId="3" xfId="1" applyFont="1" applyFill="1" applyBorder="1" applyAlignment="1">
      <alignment horizontal="center" vertical="center" wrapText="1"/>
    </xf>
    <xf numFmtId="0" fontId="3" fillId="2" borderId="2" xfId="1" applyFont="1" applyFill="1" applyBorder="1"/>
    <xf numFmtId="0" fontId="3" fillId="2" borderId="4" xfId="1" applyFont="1" applyFill="1" applyBorder="1"/>
    <xf numFmtId="0" fontId="3" fillId="2" borderId="7" xfId="1" applyFont="1" applyFill="1" applyBorder="1" applyAlignment="1">
      <alignment horizontal="center"/>
    </xf>
    <xf numFmtId="0" fontId="3" fillId="2" borderId="6" xfId="1" applyFont="1" applyFill="1" applyBorder="1" applyAlignment="1">
      <alignment horizontal="center" vertical="top" wrapText="1"/>
    </xf>
    <xf numFmtId="0" fontId="3" fillId="2" borderId="3" xfId="1" applyFont="1" applyFill="1" applyBorder="1" applyAlignment="1">
      <alignment horizontal="center" vertical="top" wrapText="1"/>
    </xf>
    <xf numFmtId="0" fontId="3" fillId="0" borderId="2" xfId="1" applyFont="1" applyBorder="1" applyAlignment="1">
      <alignment horizontal="left" vertical="top"/>
    </xf>
    <xf numFmtId="0" fontId="3" fillId="0" borderId="7" xfId="1" applyFont="1" applyBorder="1" applyAlignment="1">
      <alignment horizontal="left" vertical="top" indent="2"/>
    </xf>
    <xf numFmtId="49" fontId="3" fillId="0" borderId="3" xfId="1" applyNumberFormat="1" applyFont="1" applyBorder="1" applyAlignment="1">
      <alignment horizontal="left" indent="2"/>
    </xf>
    <xf numFmtId="49" fontId="3" fillId="0" borderId="2" xfId="1" applyNumberFormat="1" applyFont="1" applyBorder="1" applyAlignment="1">
      <alignment horizontal="left" vertical="top" indent="2"/>
    </xf>
    <xf numFmtId="0" fontId="3" fillId="2" borderId="9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vertical="top"/>
    </xf>
    <xf numFmtId="0" fontId="3" fillId="2" borderId="4" xfId="1" applyFont="1" applyFill="1" applyBorder="1" applyAlignment="1">
      <alignment vertical="top"/>
    </xf>
    <xf numFmtId="0" fontId="3" fillId="2" borderId="7" xfId="1" applyFont="1" applyFill="1" applyBorder="1" applyAlignment="1">
      <alignment vertical="top"/>
    </xf>
    <xf numFmtId="0" fontId="4" fillId="0" borderId="3" xfId="2" applyBorder="1"/>
    <xf numFmtId="0" fontId="26" fillId="0" borderId="3" xfId="2" applyFont="1" applyBorder="1"/>
    <xf numFmtId="49" fontId="3" fillId="0" borderId="7" xfId="1" applyNumberFormat="1" applyFont="1" applyBorder="1" applyAlignment="1">
      <alignment horizontal="left" indent="2"/>
    </xf>
    <xf numFmtId="1" fontId="4" fillId="0" borderId="3" xfId="2" applyNumberFormat="1" applyBorder="1"/>
    <xf numFmtId="0" fontId="3" fillId="0" borderId="7" xfId="1" applyFont="1" applyBorder="1" applyAlignment="1">
      <alignment horizontal="left" indent="1"/>
    </xf>
    <xf numFmtId="1" fontId="26" fillId="0" borderId="3" xfId="2" applyNumberFormat="1" applyFont="1" applyBorder="1"/>
    <xf numFmtId="49" fontId="3" fillId="0" borderId="3" xfId="1" applyNumberFormat="1" applyFont="1" applyBorder="1" applyAlignment="1">
      <alignment horizontal="left" indent="1"/>
    </xf>
    <xf numFmtId="0" fontId="3" fillId="0" borderId="3" xfId="1" applyFont="1" applyBorder="1" applyAlignment="1">
      <alignment horizontal="left" indent="1"/>
    </xf>
    <xf numFmtId="0" fontId="3" fillId="2" borderId="6" xfId="1" applyFont="1" applyFill="1" applyBorder="1" applyAlignment="1">
      <alignment horizontal="center" vertical="top"/>
    </xf>
    <xf numFmtId="0" fontId="27" fillId="0" borderId="3" xfId="1" applyFont="1" applyBorder="1" applyAlignment="1">
      <alignment wrapText="1"/>
    </xf>
    <xf numFmtId="0" fontId="3" fillId="0" borderId="4" xfId="1" applyFont="1" applyBorder="1" applyAlignment="1">
      <alignment horizontal="left" wrapText="1" indent="1"/>
    </xf>
    <xf numFmtId="49" fontId="3" fillId="0" borderId="3" xfId="1" applyNumberFormat="1" applyFont="1" applyBorder="1" applyAlignment="1">
      <alignment horizontal="left" wrapText="1" indent="1"/>
    </xf>
    <xf numFmtId="0" fontId="3" fillId="0" borderId="3" xfId="1" applyFont="1" applyBorder="1" applyAlignment="1">
      <alignment horizontal="left" wrapText="1" indent="1"/>
    </xf>
    <xf numFmtId="0" fontId="12" fillId="0" borderId="3" xfId="1" applyFont="1" applyBorder="1" applyAlignment="1">
      <alignment horizontal="left" indent="1"/>
    </xf>
    <xf numFmtId="0" fontId="12" fillId="0" borderId="3" xfId="1" applyFont="1" applyBorder="1" applyAlignment="1">
      <alignment horizontal="left" wrapText="1" indent="1"/>
    </xf>
    <xf numFmtId="0" fontId="16" fillId="0" borderId="3" xfId="1" applyFont="1" applyBorder="1"/>
    <xf numFmtId="49" fontId="3" fillId="0" borderId="4" xfId="1" applyNumberFormat="1" applyFont="1" applyBorder="1" applyAlignment="1">
      <alignment horizontal="center" vertical="top" wrapText="1"/>
    </xf>
    <xf numFmtId="49" fontId="3" fillId="0" borderId="2" xfId="1" applyNumberFormat="1" applyFont="1" applyBorder="1" applyAlignment="1">
      <alignment horizontal="left" indent="2"/>
    </xf>
    <xf numFmtId="0" fontId="3" fillId="0" borderId="29" xfId="1" applyFont="1" applyBorder="1" applyAlignment="1">
      <alignment horizontal="left" indent="2"/>
    </xf>
    <xf numFmtId="49" fontId="3" fillId="0" borderId="5" xfId="1" applyNumberFormat="1" applyFont="1" applyBorder="1" applyAlignment="1">
      <alignment horizontal="left" indent="2"/>
    </xf>
    <xf numFmtId="49" fontId="3" fillId="0" borderId="23" xfId="1" applyNumberFormat="1" applyFont="1" applyBorder="1" applyAlignment="1">
      <alignment horizontal="left" indent="2"/>
    </xf>
    <xf numFmtId="0" fontId="3" fillId="0" borderId="5" xfId="1" applyFont="1" applyBorder="1" applyAlignment="1">
      <alignment horizontal="left" indent="2"/>
    </xf>
    <xf numFmtId="0" fontId="3" fillId="0" borderId="5" xfId="1" applyFont="1" applyBorder="1"/>
    <xf numFmtId="0" fontId="2" fillId="2" borderId="2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0" borderId="2" xfId="1" applyFont="1" applyBorder="1" applyAlignment="1">
      <alignment horizontal="left" vertical="top"/>
    </xf>
    <xf numFmtId="49" fontId="2" fillId="0" borderId="4" xfId="1" applyNumberFormat="1" applyFont="1" applyBorder="1" applyAlignment="1">
      <alignment horizontal="center" vertical="top" wrapText="1"/>
    </xf>
    <xf numFmtId="0" fontId="2" fillId="0" borderId="29" xfId="1" applyFont="1" applyBorder="1" applyAlignment="1">
      <alignment horizontal="left" indent="2"/>
    </xf>
    <xf numFmtId="49" fontId="2" fillId="0" borderId="5" xfId="1" applyNumberFormat="1" applyFont="1" applyBorder="1" applyAlignment="1">
      <alignment horizontal="left" indent="2"/>
    </xf>
    <xf numFmtId="49" fontId="2" fillId="0" borderId="23" xfId="1" applyNumberFormat="1" applyFont="1" applyBorder="1" applyAlignment="1">
      <alignment horizontal="left" indent="2"/>
    </xf>
    <xf numFmtId="0" fontId="2" fillId="0" borderId="5" xfId="1" applyFont="1" applyBorder="1" applyAlignment="1">
      <alignment horizontal="left" indent="2"/>
    </xf>
    <xf numFmtId="49" fontId="2" fillId="0" borderId="29" xfId="1" applyNumberFormat="1" applyFont="1" applyBorder="1" applyAlignment="1">
      <alignment horizontal="left" wrapText="1" indent="1"/>
    </xf>
    <xf numFmtId="0" fontId="2" fillId="0" borderId="5" xfId="1" applyFont="1" applyBorder="1"/>
    <xf numFmtId="49" fontId="2" fillId="0" borderId="2" xfId="1" applyNumberFormat="1" applyFont="1" applyBorder="1" applyAlignment="1">
      <alignment wrapText="1"/>
    </xf>
    <xf numFmtId="0" fontId="2" fillId="0" borderId="7" xfId="1" applyFont="1" applyBorder="1" applyAlignment="1">
      <alignment horizontal="left" vertical="center" wrapText="1" indent="1"/>
    </xf>
    <xf numFmtId="0" fontId="2" fillId="0" borderId="7" xfId="1" applyFont="1" applyBorder="1" applyAlignment="1">
      <alignment horizontal="left" indent="1"/>
    </xf>
    <xf numFmtId="49" fontId="2" fillId="0" borderId="7" xfId="1" applyNumberFormat="1" applyFont="1" applyBorder="1" applyAlignment="1">
      <alignment horizontal="left" indent="1"/>
    </xf>
    <xf numFmtId="49" fontId="2" fillId="0" borderId="3" xfId="1" applyNumberFormat="1" applyFont="1" applyBorder="1" applyAlignment="1">
      <alignment horizontal="left" indent="1"/>
    </xf>
    <xf numFmtId="0" fontId="2" fillId="0" borderId="3" xfId="1" applyFont="1" applyBorder="1" applyAlignment="1">
      <alignment horizontal="left" indent="1"/>
    </xf>
    <xf numFmtId="0" fontId="2" fillId="0" borderId="3" xfId="1" applyFont="1" applyBorder="1"/>
    <xf numFmtId="0" fontId="9" fillId="2" borderId="3" xfId="1" applyFont="1" applyFill="1" applyBorder="1" applyAlignment="1">
      <alignment horizontal="center" vertical="top" wrapText="1"/>
    </xf>
    <xf numFmtId="1" fontId="29" fillId="0" borderId="3" xfId="1" applyNumberFormat="1" applyFont="1" applyBorder="1" applyAlignment="1">
      <alignment horizontal="center"/>
    </xf>
    <xf numFmtId="0" fontId="9" fillId="2" borderId="3" xfId="1" applyFont="1" applyFill="1" applyBorder="1" applyAlignment="1">
      <alignment horizontal="center" vertical="top"/>
    </xf>
    <xf numFmtId="0" fontId="9" fillId="2" borderId="3" xfId="1" applyFont="1" applyFill="1" applyBorder="1" applyAlignment="1">
      <alignment horizontal="center" vertical="top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1" fillId="2" borderId="3" xfId="1" applyFont="1" applyFill="1" applyBorder="1" applyAlignment="1">
      <alignment horizontal="center"/>
    </xf>
    <xf numFmtId="0" fontId="31" fillId="2" borderId="3" xfId="1" applyFont="1" applyFill="1" applyBorder="1" applyAlignment="1">
      <alignment horizontal="center" vertical="top" wrapText="1"/>
    </xf>
    <xf numFmtId="0" fontId="9" fillId="2" borderId="7" xfId="1" applyFont="1" applyFill="1" applyBorder="1" applyAlignment="1">
      <alignment horizontal="center" vertical="center" wrapText="1"/>
    </xf>
    <xf numFmtId="0" fontId="19" fillId="0" borderId="13" xfId="1" applyFont="1" applyBorder="1" applyAlignment="1"/>
    <xf numFmtId="0" fontId="32" fillId="3" borderId="3" xfId="1" applyFont="1" applyFill="1" applyBorder="1" applyAlignment="1">
      <alignment horizontal="center" vertical="top" wrapText="1" shrinkToFit="1"/>
    </xf>
    <xf numFmtId="0" fontId="32" fillId="3" borderId="14" xfId="1" applyFont="1" applyFill="1" applyBorder="1" applyAlignment="1">
      <alignment horizontal="center" vertical="top" wrapText="1" shrinkToFit="1"/>
    </xf>
    <xf numFmtId="0" fontId="32" fillId="3" borderId="15" xfId="1" applyFont="1" applyFill="1" applyBorder="1" applyAlignment="1">
      <alignment horizontal="center" vertical="top" wrapText="1" shrinkToFit="1"/>
    </xf>
    <xf numFmtId="0" fontId="33" fillId="0" borderId="4" xfId="1" applyFont="1" applyFill="1" applyBorder="1" applyAlignment="1" applyProtection="1">
      <alignment horizontal="center" vertical="top"/>
    </xf>
    <xf numFmtId="0" fontId="32" fillId="3" borderId="4" xfId="1" applyFont="1" applyFill="1" applyBorder="1" applyAlignment="1">
      <alignment horizontal="center" vertical="top" wrapText="1" shrinkToFit="1"/>
    </xf>
    <xf numFmtId="0" fontId="33" fillId="0" borderId="16" xfId="1" applyFont="1" applyBorder="1" applyAlignment="1">
      <alignment vertical="top"/>
    </xf>
    <xf numFmtId="0" fontId="32" fillId="3" borderId="2" xfId="1" applyFont="1" applyFill="1" applyBorder="1" applyAlignment="1">
      <alignment horizontal="center" vertical="top" wrapText="1" shrinkToFit="1"/>
    </xf>
    <xf numFmtId="0" fontId="33" fillId="0" borderId="7" xfId="1" applyFont="1" applyBorder="1" applyAlignment="1">
      <alignment horizontal="center" vertical="top" wrapText="1"/>
    </xf>
    <xf numFmtId="0" fontId="33" fillId="0" borderId="4" xfId="1" applyFont="1" applyBorder="1" applyAlignment="1">
      <alignment horizontal="center" vertical="top" wrapText="1"/>
    </xf>
    <xf numFmtId="0" fontId="32" fillId="3" borderId="5" xfId="1" applyFont="1" applyFill="1" applyBorder="1" applyAlignment="1">
      <alignment horizontal="center" vertical="top" wrapText="1" shrinkToFit="1"/>
    </xf>
    <xf numFmtId="0" fontId="32" fillId="3" borderId="17" xfId="1" applyFont="1" applyFill="1" applyBorder="1" applyAlignment="1">
      <alignment horizontal="center" vertical="top" wrapText="1" shrinkToFit="1"/>
    </xf>
    <xf numFmtId="0" fontId="9" fillId="0" borderId="7" xfId="1" applyFont="1" applyBorder="1" applyAlignment="1">
      <alignment horizontal="center" vertical="top" wrapText="1"/>
    </xf>
    <xf numFmtId="0" fontId="9" fillId="0" borderId="3" xfId="1" applyFont="1" applyBorder="1" applyAlignment="1">
      <alignment horizontal="center" vertical="top" wrapText="1"/>
    </xf>
    <xf numFmtId="0" fontId="9" fillId="0" borderId="9" xfId="1" applyFont="1" applyBorder="1" applyAlignment="1">
      <alignment horizontal="center" vertical="top" wrapText="1"/>
    </xf>
    <xf numFmtId="0" fontId="9" fillId="2" borderId="3" xfId="1" applyFont="1" applyFill="1" applyBorder="1" applyAlignment="1">
      <alignment horizontal="center"/>
    </xf>
    <xf numFmtId="0" fontId="31" fillId="2" borderId="3" xfId="1" applyFont="1" applyFill="1" applyBorder="1" applyAlignment="1">
      <alignment horizontal="center" vertical="top"/>
    </xf>
    <xf numFmtId="0" fontId="34" fillId="0" borderId="0" xfId="9" applyFont="1" applyAlignment="1">
      <alignment vertical="center"/>
    </xf>
    <xf numFmtId="0" fontId="33" fillId="2" borderId="3" xfId="9" applyFont="1" applyFill="1" applyBorder="1" applyAlignment="1">
      <alignment horizontal="center" vertical="center" wrapText="1"/>
    </xf>
    <xf numFmtId="0" fontId="22" fillId="0" borderId="5" xfId="9" applyFont="1" applyBorder="1" applyAlignment="1">
      <alignment horizontal="left" vertical="top" wrapText="1"/>
    </xf>
    <xf numFmtId="169" fontId="14" fillId="0" borderId="3" xfId="1" applyNumberFormat="1" applyFont="1" applyBorder="1" applyAlignment="1">
      <alignment horizontal="right"/>
    </xf>
    <xf numFmtId="0" fontId="5" fillId="0" borderId="5" xfId="9" applyFont="1" applyBorder="1" applyAlignment="1">
      <alignment horizontal="left" vertical="top" wrapText="1" indent="2"/>
    </xf>
    <xf numFmtId="169" fontId="16" fillId="0" borderId="3" xfId="1" applyNumberFormat="1" applyFont="1" applyBorder="1" applyAlignment="1">
      <alignment horizontal="right"/>
    </xf>
    <xf numFmtId="0" fontId="5" fillId="0" borderId="5" xfId="1" applyFont="1" applyBorder="1" applyAlignment="1">
      <alignment horizontal="left" vertical="top" wrapText="1" indent="3"/>
    </xf>
    <xf numFmtId="0" fontId="5" fillId="0" borderId="5" xfId="9" applyFont="1" applyBorder="1" applyAlignment="1">
      <alignment horizontal="left" vertical="top" wrapText="1" indent="3"/>
    </xf>
    <xf numFmtId="0" fontId="5" fillId="0" borderId="5" xfId="9" applyFont="1" applyBorder="1" applyAlignment="1">
      <alignment horizontal="left" vertical="top" wrapText="1"/>
    </xf>
    <xf numFmtId="0" fontId="5" fillId="0" borderId="5" xfId="1" applyFont="1" applyBorder="1" applyAlignment="1">
      <alignment horizontal="left" wrapText="1" indent="1"/>
    </xf>
    <xf numFmtId="0" fontId="5" fillId="0" borderId="5" xfId="1" applyFont="1" applyBorder="1" applyAlignment="1">
      <alignment horizontal="left" wrapText="1" indent="2"/>
    </xf>
    <xf numFmtId="0" fontId="5" fillId="0" borderId="5" xfId="1" applyFont="1" applyBorder="1" applyAlignment="1">
      <alignment horizontal="left" vertical="top" wrapText="1" indent="2"/>
    </xf>
    <xf numFmtId="49" fontId="5" fillId="0" borderId="5" xfId="1" applyNumberFormat="1" applyFont="1" applyBorder="1" applyAlignment="1">
      <alignment horizontal="left" vertical="top" wrapText="1" indent="3"/>
    </xf>
    <xf numFmtId="0" fontId="18" fillId="0" borderId="5" xfId="1" applyFont="1" applyBorder="1" applyAlignment="1">
      <alignment horizontal="left" vertical="top" wrapText="1" indent="2"/>
    </xf>
    <xf numFmtId="0" fontId="5" fillId="0" borderId="5" xfId="1" applyFont="1" applyBorder="1" applyAlignment="1">
      <alignment horizontal="left" wrapText="1" indent="3"/>
    </xf>
    <xf numFmtId="0" fontId="5" fillId="0" borderId="5" xfId="1" applyFont="1" applyBorder="1" applyAlignment="1">
      <alignment horizontal="left" vertical="top" wrapText="1" indent="1"/>
    </xf>
    <xf numFmtId="0" fontId="22" fillId="0" borderId="23" xfId="1" applyFont="1" applyBorder="1" applyAlignment="1">
      <alignment horizontal="left" vertical="top" wrapText="1"/>
    </xf>
    <xf numFmtId="0" fontId="5" fillId="0" borderId="29" xfId="1" applyFont="1" applyBorder="1" applyAlignment="1">
      <alignment horizontal="left" vertical="top" wrapText="1" indent="1"/>
    </xf>
    <xf numFmtId="169" fontId="38" fillId="0" borderId="3" xfId="1" applyNumberFormat="1" applyFont="1" applyBorder="1" applyAlignment="1">
      <alignment horizontal="right"/>
    </xf>
    <xf numFmtId="0" fontId="22" fillId="0" borderId="5" xfId="1" applyFont="1" applyBorder="1" applyAlignment="1">
      <alignment horizontal="left" vertical="top" wrapText="1"/>
    </xf>
    <xf numFmtId="3" fontId="38" fillId="0" borderId="3" xfId="1" applyNumberFormat="1" applyFont="1" applyBorder="1" applyAlignment="1">
      <alignment horizontal="right"/>
    </xf>
    <xf numFmtId="0" fontId="12" fillId="0" borderId="29" xfId="1" applyFont="1" applyBorder="1" applyAlignment="1">
      <alignment horizontal="left" wrapText="1" indent="1"/>
    </xf>
    <xf numFmtId="168" fontId="16" fillId="0" borderId="3" xfId="1" applyNumberFormat="1" applyFont="1" applyBorder="1" applyAlignment="1">
      <alignment horizontal="right"/>
    </xf>
    <xf numFmtId="0" fontId="12" fillId="0" borderId="5" xfId="1" applyFont="1" applyBorder="1" applyAlignment="1">
      <alignment horizontal="left" wrapText="1" indent="3"/>
    </xf>
    <xf numFmtId="0" fontId="12" fillId="0" borderId="5" xfId="1" applyFont="1" applyBorder="1" applyAlignment="1">
      <alignment horizontal="left" wrapText="1" indent="2"/>
    </xf>
    <xf numFmtId="0" fontId="12" fillId="0" borderId="5" xfId="1" applyFont="1" applyBorder="1" applyAlignment="1">
      <alignment horizontal="left" indent="1"/>
    </xf>
    <xf numFmtId="0" fontId="12" fillId="0" borderId="5" xfId="1" applyFont="1" applyBorder="1" applyAlignment="1">
      <alignment horizontal="left" vertical="top" wrapText="1" indent="1"/>
    </xf>
    <xf numFmtId="0" fontId="12" fillId="0" borderId="5" xfId="1" applyFont="1" applyBorder="1" applyAlignment="1">
      <alignment horizontal="left" vertical="top" wrapText="1" indent="2"/>
    </xf>
    <xf numFmtId="0" fontId="12" fillId="0" borderId="29" xfId="1" applyFont="1" applyBorder="1" applyAlignment="1">
      <alignment horizontal="left" wrapText="1" indent="3"/>
    </xf>
    <xf numFmtId="0" fontId="12" fillId="0" borderId="5" xfId="1" applyFont="1" applyBorder="1" applyAlignment="1">
      <alignment horizontal="left" vertical="top" wrapText="1" indent="4"/>
    </xf>
    <xf numFmtId="0" fontId="12" fillId="0" borderId="5" xfId="1" applyFont="1" applyBorder="1" applyAlignment="1">
      <alignment horizontal="left" wrapText="1" indent="4"/>
    </xf>
    <xf numFmtId="0" fontId="12" fillId="0" borderId="5" xfId="1" applyFont="1" applyBorder="1" applyAlignment="1">
      <alignment horizontal="left" indent="3"/>
    </xf>
    <xf numFmtId="0" fontId="12" fillId="0" borderId="5" xfId="1" applyFont="1" applyBorder="1" applyAlignment="1">
      <alignment horizontal="left" wrapText="1" indent="1"/>
    </xf>
    <xf numFmtId="0" fontId="12" fillId="0" borderId="23" xfId="1" applyFont="1" applyBorder="1" applyAlignment="1">
      <alignment horizontal="left" wrapText="1" indent="1"/>
    </xf>
    <xf numFmtId="0" fontId="34" fillId="0" borderId="23" xfId="1" applyFont="1" applyBorder="1" applyAlignment="1">
      <alignment horizontal="left" vertical="top" wrapText="1"/>
    </xf>
    <xf numFmtId="0" fontId="18" fillId="0" borderId="5" xfId="1" applyFont="1" applyBorder="1" applyAlignment="1">
      <alignment horizontal="left" vertical="top" wrapText="1"/>
    </xf>
    <xf numFmtId="0" fontId="17" fillId="0" borderId="5" xfId="1" applyFont="1" applyBorder="1" applyAlignment="1">
      <alignment horizontal="left" vertical="top" wrapText="1"/>
    </xf>
    <xf numFmtId="0" fontId="18" fillId="0" borderId="5" xfId="1" applyFont="1" applyBorder="1" applyAlignment="1">
      <alignment horizontal="left" vertical="top"/>
    </xf>
    <xf numFmtId="0" fontId="22" fillId="0" borderId="3" xfId="9" applyFont="1" applyBorder="1" applyAlignment="1">
      <alignment horizontal="left" vertical="top" wrapText="1"/>
    </xf>
    <xf numFmtId="0" fontId="41" fillId="0" borderId="24" xfId="9" applyFont="1" applyBorder="1" applyAlignment="1">
      <alignment vertical="center" wrapText="1"/>
    </xf>
    <xf numFmtId="0" fontId="42" fillId="0" borderId="0" xfId="1" applyFont="1" applyAlignment="1">
      <alignment vertical="center" wrapText="1"/>
    </xf>
    <xf numFmtId="0" fontId="41" fillId="0" borderId="0" xfId="9" applyFont="1" applyAlignment="1">
      <alignment vertical="center" wrapText="1"/>
    </xf>
    <xf numFmtId="0" fontId="4" fillId="0" borderId="0" xfId="0" applyFont="1"/>
    <xf numFmtId="0" fontId="43" fillId="0" borderId="0" xfId="0" applyFont="1"/>
    <xf numFmtId="0" fontId="23" fillId="0" borderId="0" xfId="0" applyFont="1"/>
    <xf numFmtId="0" fontId="4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4" fillId="0" borderId="0" xfId="0" applyFont="1" applyAlignment="1"/>
    <xf numFmtId="0" fontId="9" fillId="0" borderId="0" xfId="0" applyFont="1" applyAlignment="1">
      <alignment horizontal="right" vertical="top"/>
    </xf>
    <xf numFmtId="0" fontId="44" fillId="0" borderId="0" xfId="0" applyFont="1" applyAlignment="1">
      <alignment horizontal="center" vertical="top" wrapText="1"/>
    </xf>
    <xf numFmtId="0" fontId="9" fillId="0" borderId="0" xfId="0" applyFont="1" applyAlignment="1">
      <alignment vertical="top" wrapText="1"/>
    </xf>
    <xf numFmtId="0" fontId="9" fillId="0" borderId="0" xfId="1" applyFont="1" applyAlignment="1">
      <alignment vertical="top"/>
    </xf>
    <xf numFmtId="0" fontId="46" fillId="0" borderId="0" xfId="0" applyFont="1" applyAlignment="1">
      <alignment horizontal="right" vertical="top"/>
    </xf>
    <xf numFmtId="0" fontId="44" fillId="0" borderId="0" xfId="0" applyFont="1" applyAlignment="1">
      <alignment horizontal="center" wrapText="1"/>
    </xf>
    <xf numFmtId="0" fontId="22" fillId="0" borderId="3" xfId="1" applyFont="1" applyBorder="1" applyAlignment="1">
      <alignment horizontal="left" vertical="top" wrapText="1"/>
    </xf>
    <xf numFmtId="0" fontId="5" fillId="0" borderId="0" xfId="1" applyFont="1" applyBorder="1" applyAlignment="1">
      <alignment horizontal="left" vertical="top" wrapText="1" indent="1"/>
    </xf>
    <xf numFmtId="0" fontId="18" fillId="0" borderId="5" xfId="1" applyFont="1" applyBorder="1" applyAlignment="1">
      <alignment horizontal="left" wrapText="1" indent="1"/>
    </xf>
    <xf numFmtId="0" fontId="9" fillId="2" borderId="3" xfId="1" applyFont="1" applyFill="1" applyBorder="1" applyAlignment="1">
      <alignment horizontal="center" vertical="top" wrapText="1"/>
    </xf>
    <xf numFmtId="0" fontId="11" fillId="2" borderId="3" xfId="1" applyFont="1" applyFill="1" applyBorder="1" applyAlignment="1">
      <alignment horizontal="center" vertical="top" wrapText="1"/>
    </xf>
    <xf numFmtId="0" fontId="9" fillId="2" borderId="3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top" wrapText="1"/>
    </xf>
    <xf numFmtId="0" fontId="18" fillId="2" borderId="2" xfId="1" applyFont="1" applyFill="1" applyBorder="1" applyAlignment="1">
      <alignment horizontal="center" vertical="top" wrapText="1"/>
    </xf>
    <xf numFmtId="0" fontId="10" fillId="2" borderId="3" xfId="1" applyFont="1" applyFill="1" applyBorder="1" applyAlignment="1">
      <alignment horizontal="center" vertical="top"/>
    </xf>
    <xf numFmtId="0" fontId="10" fillId="2" borderId="3" xfId="1" applyFont="1" applyFill="1" applyBorder="1" applyAlignment="1">
      <alignment horizontal="center" vertical="center"/>
    </xf>
    <xf numFmtId="0" fontId="4" fillId="0" borderId="0" xfId="2" applyAlignment="1">
      <alignment vertical="center"/>
    </xf>
    <xf numFmtId="0" fontId="31" fillId="0" borderId="0" xfId="1" applyFont="1" applyFill="1" applyBorder="1" applyAlignment="1">
      <alignment vertical="top" wrapText="1"/>
    </xf>
    <xf numFmtId="0" fontId="31" fillId="2" borderId="3" xfId="1" applyFont="1" applyFill="1" applyBorder="1" applyAlignment="1">
      <alignment horizontal="center" vertical="center" wrapText="1"/>
    </xf>
    <xf numFmtId="0" fontId="11" fillId="2" borderId="7" xfId="1" applyFont="1" applyFill="1" applyBorder="1" applyAlignment="1">
      <alignment vertical="top" wrapText="1"/>
    </xf>
    <xf numFmtId="0" fontId="11" fillId="2" borderId="3" xfId="1" applyFont="1" applyFill="1" applyBorder="1" applyAlignment="1">
      <alignment vertical="top" wrapText="1"/>
    </xf>
    <xf numFmtId="0" fontId="11" fillId="0" borderId="0" xfId="1" applyFont="1" applyFill="1" applyBorder="1" applyAlignment="1">
      <alignment vertical="top" wrapText="1"/>
    </xf>
    <xf numFmtId="168" fontId="29" fillId="0" borderId="3" xfId="1" applyNumberFormat="1" applyFont="1" applyBorder="1" applyAlignment="1">
      <alignment horizontal="center"/>
    </xf>
    <xf numFmtId="0" fontId="22" fillId="0" borderId="0" xfId="2" applyFont="1"/>
    <xf numFmtId="0" fontId="4" fillId="0" borderId="0" xfId="0" applyFont="1" applyAlignment="1">
      <alignment horizontal="center"/>
    </xf>
    <xf numFmtId="3" fontId="14" fillId="0" borderId="3" xfId="1" applyNumberFormat="1" applyFont="1" applyBorder="1" applyAlignment="1">
      <alignment horizontal="right"/>
    </xf>
    <xf numFmtId="3" fontId="16" fillId="0" borderId="3" xfId="1" applyNumberFormat="1" applyFont="1" applyBorder="1" applyAlignment="1">
      <alignment horizontal="right"/>
    </xf>
    <xf numFmtId="0" fontId="48" fillId="0" borderId="0" xfId="0" applyFont="1" applyAlignment="1">
      <alignment horizontal="center" vertical="center" wrapText="1"/>
    </xf>
    <xf numFmtId="0" fontId="15" fillId="0" borderId="0" xfId="0" applyFont="1"/>
    <xf numFmtId="0" fontId="43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8" fillId="0" borderId="0" xfId="0" applyFont="1" applyAlignment="1">
      <alignment horizontal="left" vertical="top" wrapText="1"/>
    </xf>
    <xf numFmtId="0" fontId="45" fillId="0" borderId="0" xfId="0" applyFont="1" applyAlignment="1">
      <alignment horizontal="left" wrapText="1"/>
    </xf>
    <xf numFmtId="0" fontId="41" fillId="0" borderId="0" xfId="9" applyFont="1" applyAlignment="1">
      <alignment horizontal="left" vertical="center" wrapText="1"/>
    </xf>
    <xf numFmtId="0" fontId="33" fillId="2" borderId="5" xfId="9" applyFont="1" applyFill="1" applyBorder="1" applyAlignment="1">
      <alignment horizontal="center" vertical="top" wrapText="1"/>
    </xf>
    <xf numFmtId="0" fontId="33" fillId="2" borderId="6" xfId="9" applyFont="1" applyFill="1" applyBorder="1" applyAlignment="1">
      <alignment horizontal="center" vertical="top" wrapText="1"/>
    </xf>
    <xf numFmtId="0" fontId="33" fillId="2" borderId="23" xfId="9" applyFont="1" applyFill="1" applyBorder="1" applyAlignment="1">
      <alignment horizontal="center" vertical="top" wrapText="1"/>
    </xf>
    <xf numFmtId="0" fontId="33" fillId="2" borderId="9" xfId="9" applyFont="1" applyFill="1" applyBorder="1" applyAlignment="1">
      <alignment horizontal="center" vertical="top" wrapText="1"/>
    </xf>
    <xf numFmtId="0" fontId="41" fillId="0" borderId="24" xfId="9" applyFont="1" applyBorder="1" applyAlignment="1">
      <alignment horizontal="left" vertical="center" wrapText="1"/>
    </xf>
    <xf numFmtId="0" fontId="42" fillId="0" borderId="0" xfId="1" applyFont="1" applyAlignment="1">
      <alignment horizontal="left" vertical="center" wrapText="1"/>
    </xf>
    <xf numFmtId="0" fontId="34" fillId="0" borderId="0" xfId="9" applyFont="1" applyAlignment="1">
      <alignment horizontal="center" vertical="center"/>
    </xf>
    <xf numFmtId="0" fontId="35" fillId="0" borderId="1" xfId="1" applyFont="1" applyBorder="1" applyAlignment="1">
      <alignment horizontal="center" vertical="center" wrapText="1" shrinkToFit="1"/>
    </xf>
    <xf numFmtId="0" fontId="9" fillId="2" borderId="3" xfId="9" applyFont="1" applyFill="1" applyBorder="1" applyAlignment="1">
      <alignment horizontal="center"/>
    </xf>
    <xf numFmtId="0" fontId="33" fillId="2" borderId="31" xfId="9" applyFont="1" applyFill="1" applyBorder="1" applyAlignment="1">
      <alignment horizontal="center" vertical="top" wrapText="1"/>
    </xf>
    <xf numFmtId="0" fontId="33" fillId="2" borderId="30" xfId="9" applyFont="1" applyFill="1" applyBorder="1" applyAlignment="1">
      <alignment horizontal="center" vertical="top" wrapText="1"/>
    </xf>
    <xf numFmtId="0" fontId="33" fillId="2" borderId="8" xfId="9" applyFont="1" applyFill="1" applyBorder="1" applyAlignment="1">
      <alignment horizontal="center" vertical="top" wrapText="1"/>
    </xf>
    <xf numFmtId="0" fontId="33" fillId="2" borderId="23" xfId="9" applyFont="1" applyFill="1" applyBorder="1" applyAlignment="1">
      <alignment horizontal="center" vertical="center" wrapText="1"/>
    </xf>
    <xf numFmtId="0" fontId="33" fillId="2" borderId="24" xfId="9" applyFont="1" applyFill="1" applyBorder="1" applyAlignment="1">
      <alignment horizontal="center" vertical="center" wrapText="1"/>
    </xf>
    <xf numFmtId="0" fontId="33" fillId="2" borderId="9" xfId="9" applyFont="1" applyFill="1" applyBorder="1" applyAlignment="1">
      <alignment horizontal="center" vertical="center" wrapText="1"/>
    </xf>
    <xf numFmtId="0" fontId="33" fillId="2" borderId="2" xfId="9" applyFont="1" applyFill="1" applyBorder="1" applyAlignment="1">
      <alignment horizontal="center" vertical="center" wrapText="1"/>
    </xf>
    <xf numFmtId="0" fontId="33" fillId="2" borderId="7" xfId="9" applyFont="1" applyFill="1" applyBorder="1" applyAlignment="1">
      <alignment horizontal="center" vertical="center" wrapText="1"/>
    </xf>
    <xf numFmtId="0" fontId="33" fillId="2" borderId="23" xfId="1" applyFont="1" applyFill="1" applyBorder="1" applyAlignment="1">
      <alignment horizontal="center" vertical="top" wrapText="1"/>
    </xf>
    <xf numFmtId="0" fontId="33" fillId="2" borderId="9" xfId="1" applyFont="1" applyFill="1" applyBorder="1" applyAlignment="1">
      <alignment horizontal="center" vertical="top" wrapText="1"/>
    </xf>
    <xf numFmtId="0" fontId="33" fillId="2" borderId="29" xfId="1" applyFont="1" applyFill="1" applyBorder="1" applyAlignment="1">
      <alignment horizontal="center" vertical="top" wrapText="1"/>
    </xf>
    <xf numFmtId="0" fontId="33" fillId="2" borderId="17" xfId="1" applyFont="1" applyFill="1" applyBorder="1" applyAlignment="1">
      <alignment horizontal="center" vertical="top" wrapText="1"/>
    </xf>
    <xf numFmtId="0" fontId="9" fillId="2" borderId="3" xfId="1" applyFont="1" applyFill="1" applyBorder="1" applyAlignment="1">
      <alignment horizontal="center" vertical="top"/>
    </xf>
    <xf numFmtId="0" fontId="6" fillId="0" borderId="0" xfId="1" applyFont="1" applyAlignment="1">
      <alignment horizontal="center" vertical="center" wrapText="1" shrinkToFit="1"/>
    </xf>
    <xf numFmtId="0" fontId="7" fillId="0" borderId="1" xfId="1" applyFont="1" applyBorder="1" applyAlignment="1">
      <alignment horizontal="right" vertical="center" wrapText="1" shrinkToFit="1"/>
    </xf>
    <xf numFmtId="0" fontId="9" fillId="2" borderId="2" xfId="1" applyFont="1" applyFill="1" applyBorder="1" applyAlignment="1">
      <alignment horizontal="center" vertical="top" wrapText="1"/>
    </xf>
    <xf numFmtId="0" fontId="9" fillId="2" borderId="4" xfId="1" applyFont="1" applyFill="1" applyBorder="1" applyAlignment="1">
      <alignment horizontal="center" vertical="top" wrapText="1"/>
    </xf>
    <xf numFmtId="0" fontId="9" fillId="2" borderId="7" xfId="1" applyFont="1" applyFill="1" applyBorder="1" applyAlignment="1">
      <alignment horizontal="center" vertical="top" wrapText="1"/>
    </xf>
    <xf numFmtId="0" fontId="9" fillId="2" borderId="3" xfId="1" applyFont="1" applyFill="1" applyBorder="1" applyAlignment="1">
      <alignment horizontal="center" vertical="top" wrapText="1"/>
    </xf>
    <xf numFmtId="0" fontId="9" fillId="2" borderId="5" xfId="1" applyFont="1" applyFill="1" applyBorder="1" applyAlignment="1">
      <alignment horizontal="center" vertical="top" wrapText="1"/>
    </xf>
    <xf numFmtId="0" fontId="9" fillId="2" borderId="6" xfId="1" applyFont="1" applyFill="1" applyBorder="1" applyAlignment="1">
      <alignment horizontal="center" vertical="top" wrapText="1"/>
    </xf>
    <xf numFmtId="0" fontId="8" fillId="2" borderId="2" xfId="1" applyFont="1" applyFill="1" applyBorder="1" applyAlignment="1">
      <alignment horizontal="center"/>
    </xf>
    <xf numFmtId="0" fontId="8" fillId="2" borderId="4" xfId="1" applyFont="1" applyFill="1" applyBorder="1" applyAlignment="1">
      <alignment horizontal="center"/>
    </xf>
    <xf numFmtId="0" fontId="30" fillId="0" borderId="5" xfId="1" applyFont="1" applyFill="1" applyBorder="1" applyAlignment="1">
      <alignment horizontal="center"/>
    </xf>
    <xf numFmtId="0" fontId="30" fillId="0" borderId="8" xfId="1" applyFont="1" applyFill="1" applyBorder="1" applyAlignment="1">
      <alignment horizontal="center"/>
    </xf>
    <xf numFmtId="0" fontId="30" fillId="0" borderId="6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 vertical="top"/>
    </xf>
    <xf numFmtId="0" fontId="9" fillId="2" borderId="8" xfId="1" applyFont="1" applyFill="1" applyBorder="1" applyAlignment="1">
      <alignment horizontal="center" vertical="top"/>
    </xf>
    <xf numFmtId="0" fontId="9" fillId="2" borderId="6" xfId="1" applyFont="1" applyFill="1" applyBorder="1" applyAlignment="1">
      <alignment horizontal="center" vertical="top"/>
    </xf>
    <xf numFmtId="0" fontId="9" fillId="2" borderId="8" xfId="1" applyFont="1" applyFill="1" applyBorder="1" applyAlignment="1">
      <alignment horizontal="center" vertical="top" wrapText="1"/>
    </xf>
    <xf numFmtId="0" fontId="9" fillId="2" borderId="2" xfId="1" applyFont="1" applyFill="1" applyBorder="1" applyAlignment="1">
      <alignment horizontal="center" vertical="top"/>
    </xf>
    <xf numFmtId="0" fontId="9" fillId="2" borderId="4" xfId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 vertical="top"/>
    </xf>
    <xf numFmtId="0" fontId="9" fillId="2" borderId="7" xfId="1" applyFont="1" applyFill="1" applyBorder="1" applyAlignment="1">
      <alignment horizontal="center" vertical="top"/>
    </xf>
    <xf numFmtId="0" fontId="10" fillId="2" borderId="2" xfId="1" applyFont="1" applyFill="1" applyBorder="1" applyAlignment="1">
      <alignment horizontal="center"/>
    </xf>
    <xf numFmtId="0" fontId="10" fillId="2" borderId="4" xfId="1" applyFont="1" applyFill="1" applyBorder="1" applyAlignment="1">
      <alignment horizontal="center"/>
    </xf>
    <xf numFmtId="0" fontId="10" fillId="2" borderId="7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9" fillId="2" borderId="6" xfId="1" applyFont="1" applyFill="1" applyBorder="1" applyAlignment="1">
      <alignment horizontal="center"/>
    </xf>
    <xf numFmtId="0" fontId="11" fillId="2" borderId="5" xfId="1" applyFont="1" applyFill="1" applyBorder="1" applyAlignment="1">
      <alignment horizontal="center" vertical="top" wrapText="1"/>
    </xf>
    <xf numFmtId="0" fontId="11" fillId="2" borderId="8" xfId="1" applyFont="1" applyFill="1" applyBorder="1" applyAlignment="1">
      <alignment horizontal="center" vertical="top" wrapText="1"/>
    </xf>
    <xf numFmtId="0" fontId="11" fillId="2" borderId="6" xfId="1" applyFont="1" applyFill="1" applyBorder="1" applyAlignment="1">
      <alignment horizontal="center" vertical="top" wrapText="1"/>
    </xf>
    <xf numFmtId="0" fontId="11" fillId="2" borderId="3" xfId="1" applyFont="1" applyFill="1" applyBorder="1" applyAlignment="1">
      <alignment horizontal="center" vertical="top" wrapText="1"/>
    </xf>
    <xf numFmtId="0" fontId="9" fillId="2" borderId="2" xfId="1" applyFont="1" applyFill="1" applyBorder="1" applyAlignment="1">
      <alignment horizontal="center" vertical="center" textRotation="90" wrapText="1"/>
    </xf>
    <xf numFmtId="0" fontId="9" fillId="2" borderId="7" xfId="1" applyFont="1" applyFill="1" applyBorder="1" applyAlignment="1">
      <alignment horizontal="center" vertical="center" textRotation="90" wrapText="1"/>
    </xf>
    <xf numFmtId="0" fontId="8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6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textRotation="89" wrapText="1"/>
    </xf>
    <xf numFmtId="0" fontId="9" fillId="2" borderId="11" xfId="1" applyFont="1" applyFill="1" applyBorder="1" applyAlignment="1">
      <alignment horizontal="center" vertical="center" textRotation="89" wrapText="1"/>
    </xf>
    <xf numFmtId="0" fontId="11" fillId="2" borderId="2" xfId="1" applyFont="1" applyFill="1" applyBorder="1" applyAlignment="1">
      <alignment horizontal="center" vertical="top" wrapText="1"/>
    </xf>
    <xf numFmtId="0" fontId="11" fillId="2" borderId="11" xfId="1" applyFont="1" applyFill="1" applyBorder="1" applyAlignment="1">
      <alignment horizontal="center" vertical="top" wrapText="1"/>
    </xf>
    <xf numFmtId="0" fontId="9" fillId="2" borderId="10" xfId="1" applyFont="1" applyFill="1" applyBorder="1" applyAlignment="1">
      <alignment horizontal="center" vertical="top" wrapText="1"/>
    </xf>
    <xf numFmtId="0" fontId="9" fillId="2" borderId="19" xfId="1" applyFont="1" applyFill="1" applyBorder="1" applyAlignment="1">
      <alignment horizontal="center" vertical="center" textRotation="90" wrapText="1"/>
    </xf>
    <xf numFmtId="0" fontId="9" fillId="2" borderId="22" xfId="1" applyFont="1" applyFill="1" applyBorder="1" applyAlignment="1">
      <alignment horizontal="center" vertical="center" textRotation="90" wrapText="1"/>
    </xf>
    <xf numFmtId="0" fontId="11" fillId="2" borderId="18" xfId="1" applyFont="1" applyFill="1" applyBorder="1" applyAlignment="1">
      <alignment horizontal="center" vertical="top" wrapText="1"/>
    </xf>
    <xf numFmtId="0" fontId="11" fillId="2" borderId="21" xfId="1" applyFont="1" applyFill="1" applyBorder="1" applyAlignment="1">
      <alignment horizontal="center" vertical="top" wrapText="1"/>
    </xf>
    <xf numFmtId="0" fontId="9" fillId="2" borderId="20" xfId="1" applyFont="1" applyFill="1" applyBorder="1" applyAlignment="1">
      <alignment horizontal="center" vertical="top" wrapText="1"/>
    </xf>
    <xf numFmtId="0" fontId="11" fillId="2" borderId="7" xfId="1" applyFont="1" applyFill="1" applyBorder="1" applyAlignment="1">
      <alignment horizontal="center" vertical="top" wrapText="1"/>
    </xf>
    <xf numFmtId="0" fontId="9" fillId="2" borderId="8" xfId="1" applyFont="1" applyFill="1" applyBorder="1" applyAlignment="1">
      <alignment horizontal="center"/>
    </xf>
    <xf numFmtId="0" fontId="9" fillId="2" borderId="2" xfId="1" applyFont="1" applyFill="1" applyBorder="1" applyAlignment="1">
      <alignment horizontal="center" vertical="center" textRotation="90"/>
    </xf>
    <xf numFmtId="0" fontId="9" fillId="2" borderId="4" xfId="1" applyFont="1" applyFill="1" applyBorder="1" applyAlignment="1">
      <alignment horizontal="center" vertical="center" textRotation="90"/>
    </xf>
    <xf numFmtId="0" fontId="9" fillId="2" borderId="7" xfId="1" applyFont="1" applyFill="1" applyBorder="1" applyAlignment="1">
      <alignment horizontal="center" vertical="center" textRotation="90"/>
    </xf>
    <xf numFmtId="0" fontId="9" fillId="2" borderId="2" xfId="1" applyFont="1" applyFill="1" applyBorder="1" applyAlignment="1">
      <alignment horizontal="center" vertical="top" textRotation="88" wrapText="1"/>
    </xf>
    <xf numFmtId="0" fontId="9" fillId="2" borderId="7" xfId="1" applyFont="1" applyFill="1" applyBorder="1" applyAlignment="1">
      <alignment horizontal="center" vertical="top" textRotation="88" wrapText="1"/>
    </xf>
    <xf numFmtId="0" fontId="23" fillId="2" borderId="7" xfId="1" applyFont="1" applyFill="1" applyBorder="1" applyAlignment="1">
      <alignment horizontal="center"/>
    </xf>
    <xf numFmtId="0" fontId="23" fillId="2" borderId="3" xfId="1" applyFont="1" applyFill="1" applyBorder="1" applyAlignment="1">
      <alignment horizontal="center"/>
    </xf>
    <xf numFmtId="0" fontId="18" fillId="2" borderId="5" xfId="1" applyFont="1" applyFill="1" applyBorder="1" applyAlignment="1">
      <alignment horizontal="center" vertical="top" wrapText="1"/>
    </xf>
    <xf numFmtId="0" fontId="18" fillId="2" borderId="8" xfId="1" applyFont="1" applyFill="1" applyBorder="1" applyAlignment="1">
      <alignment horizontal="center" vertical="top" wrapText="1"/>
    </xf>
    <xf numFmtId="0" fontId="18" fillId="2" borderId="6" xfId="1" applyFont="1" applyFill="1" applyBorder="1" applyAlignment="1">
      <alignment horizontal="center" vertical="top" wrapText="1"/>
    </xf>
    <xf numFmtId="0" fontId="18" fillId="2" borderId="2" xfId="1" applyFont="1" applyFill="1" applyBorder="1" applyAlignment="1">
      <alignment horizontal="center"/>
    </xf>
    <xf numFmtId="0" fontId="18" fillId="2" borderId="4" xfId="1" applyFont="1" applyFill="1" applyBorder="1" applyAlignment="1">
      <alignment horizontal="center"/>
    </xf>
    <xf numFmtId="0" fontId="18" fillId="2" borderId="7" xfId="1" applyFont="1" applyFill="1" applyBorder="1" applyAlignment="1">
      <alignment horizontal="center"/>
    </xf>
    <xf numFmtId="0" fontId="18" fillId="2" borderId="2" xfId="1" applyFont="1" applyFill="1" applyBorder="1" applyAlignment="1">
      <alignment horizontal="center" vertical="top"/>
    </xf>
    <xf numFmtId="0" fontId="18" fillId="2" borderId="7" xfId="1" applyFont="1" applyFill="1" applyBorder="1" applyAlignment="1">
      <alignment horizontal="center" vertical="top"/>
    </xf>
    <xf numFmtId="0" fontId="18" fillId="2" borderId="5" xfId="1" applyFont="1" applyFill="1" applyBorder="1" applyAlignment="1">
      <alignment horizontal="center" vertical="top"/>
    </xf>
    <xf numFmtId="0" fontId="18" fillId="2" borderId="8" xfId="1" applyFont="1" applyFill="1" applyBorder="1" applyAlignment="1">
      <alignment horizontal="center" vertical="top"/>
    </xf>
    <xf numFmtId="0" fontId="18" fillId="2" borderId="6" xfId="1" applyFont="1" applyFill="1" applyBorder="1" applyAlignment="1">
      <alignment horizontal="center" vertical="top"/>
    </xf>
    <xf numFmtId="0" fontId="28" fillId="0" borderId="24" xfId="1" applyFont="1" applyBorder="1" applyAlignment="1">
      <alignment horizontal="center"/>
    </xf>
    <xf numFmtId="0" fontId="7" fillId="0" borderId="1" xfId="1" applyFont="1" applyBorder="1" applyAlignment="1">
      <alignment horizontal="center" vertical="center" wrapText="1" shrinkToFit="1"/>
    </xf>
    <xf numFmtId="0" fontId="9" fillId="2" borderId="2" xfId="1" applyFont="1" applyFill="1" applyBorder="1" applyAlignment="1">
      <alignment horizontal="center"/>
    </xf>
    <xf numFmtId="0" fontId="9" fillId="2" borderId="4" xfId="1" applyFont="1" applyFill="1" applyBorder="1" applyAlignment="1">
      <alignment horizontal="center"/>
    </xf>
    <xf numFmtId="0" fontId="9" fillId="2" borderId="7" xfId="1" applyFont="1" applyFill="1" applyBorder="1" applyAlignment="1">
      <alignment horizontal="center"/>
    </xf>
    <xf numFmtId="0" fontId="31" fillId="2" borderId="5" xfId="1" applyFont="1" applyFill="1" applyBorder="1" applyAlignment="1">
      <alignment horizontal="center" vertical="top" wrapText="1"/>
    </xf>
    <xf numFmtId="0" fontId="31" fillId="2" borderId="8" xfId="1" applyFont="1" applyFill="1" applyBorder="1" applyAlignment="1">
      <alignment horizontal="center" vertical="top" wrapText="1"/>
    </xf>
    <xf numFmtId="0" fontId="31" fillId="2" borderId="6" xfId="1" applyFont="1" applyFill="1" applyBorder="1" applyAlignment="1">
      <alignment horizontal="center" vertical="top" wrapText="1"/>
    </xf>
    <xf numFmtId="0" fontId="31" fillId="2" borderId="2" xfId="1" applyFont="1" applyFill="1" applyBorder="1" applyAlignment="1">
      <alignment horizontal="center" vertical="top" wrapText="1"/>
    </xf>
    <xf numFmtId="0" fontId="31" fillId="2" borderId="7" xfId="1" applyFont="1" applyFill="1" applyBorder="1" applyAlignment="1">
      <alignment horizontal="center" vertical="top" wrapText="1"/>
    </xf>
    <xf numFmtId="0" fontId="30" fillId="0" borderId="5" xfId="1" applyFont="1" applyBorder="1" applyAlignment="1">
      <alignment horizontal="center" vertical="top" wrapText="1"/>
    </xf>
    <xf numFmtId="0" fontId="30" fillId="0" borderId="8" xfId="1" applyFont="1" applyBorder="1" applyAlignment="1">
      <alignment horizontal="center" vertical="top" wrapText="1"/>
    </xf>
    <xf numFmtId="0" fontId="30" fillId="0" borderId="6" xfId="1" applyFont="1" applyBorder="1" applyAlignment="1">
      <alignment horizontal="center" vertical="top" wrapText="1"/>
    </xf>
    <xf numFmtId="0" fontId="31" fillId="2" borderId="2" xfId="1" applyFont="1" applyFill="1" applyBorder="1" applyAlignment="1">
      <alignment horizontal="center" vertical="top"/>
    </xf>
    <xf numFmtId="0" fontId="31" fillId="2" borderId="7" xfId="1" applyFont="1" applyFill="1" applyBorder="1" applyAlignment="1">
      <alignment horizontal="center" vertical="top"/>
    </xf>
    <xf numFmtId="0" fontId="31" fillId="2" borderId="5" xfId="1" applyFont="1" applyFill="1" applyBorder="1" applyAlignment="1">
      <alignment horizontal="center" vertical="top"/>
    </xf>
    <xf numFmtId="0" fontId="31" fillId="2" borderId="6" xfId="1" applyFont="1" applyFill="1" applyBorder="1" applyAlignment="1">
      <alignment horizontal="center" vertical="top"/>
    </xf>
    <xf numFmtId="0" fontId="28" fillId="0" borderId="8" xfId="1" applyFont="1" applyBorder="1" applyAlignment="1">
      <alignment horizontal="center"/>
    </xf>
    <xf numFmtId="0" fontId="31" fillId="0" borderId="0" xfId="1" applyFont="1" applyFill="1" applyBorder="1" applyAlignment="1">
      <alignment horizontal="center" vertical="center" wrapText="1"/>
    </xf>
    <xf numFmtId="0" fontId="28" fillId="0" borderId="5" xfId="1" applyFont="1" applyBorder="1" applyAlignment="1">
      <alignment horizontal="center"/>
    </xf>
    <xf numFmtId="0" fontId="28" fillId="0" borderId="6" xfId="1" applyFont="1" applyBorder="1" applyAlignment="1">
      <alignment horizontal="center"/>
    </xf>
    <xf numFmtId="0" fontId="31" fillId="2" borderId="5" xfId="1" applyFont="1" applyFill="1" applyBorder="1" applyAlignment="1">
      <alignment horizontal="center" vertical="center" wrapText="1"/>
    </xf>
    <xf numFmtId="0" fontId="31" fillId="2" borderId="8" xfId="1" applyFont="1" applyFill="1" applyBorder="1" applyAlignment="1">
      <alignment horizontal="center" vertical="center" wrapText="1"/>
    </xf>
    <xf numFmtId="0" fontId="31" fillId="2" borderId="6" xfId="1" applyFont="1" applyFill="1" applyBorder="1" applyAlignment="1">
      <alignment horizontal="center" vertical="center" wrapText="1"/>
    </xf>
    <xf numFmtId="0" fontId="31" fillId="2" borderId="2" xfId="1" applyFont="1" applyFill="1" applyBorder="1" applyAlignment="1">
      <alignment horizontal="center" vertical="center" wrapText="1"/>
    </xf>
    <xf numFmtId="0" fontId="31" fillId="2" borderId="4" xfId="1" applyFont="1" applyFill="1" applyBorder="1" applyAlignment="1">
      <alignment horizontal="center" vertical="center" wrapText="1"/>
    </xf>
    <xf numFmtId="0" fontId="31" fillId="2" borderId="7" xfId="1" applyFont="1" applyFill="1" applyBorder="1" applyAlignment="1">
      <alignment horizontal="center" vertical="center" wrapText="1"/>
    </xf>
    <xf numFmtId="0" fontId="31" fillId="2" borderId="2" xfId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horizontal="center" vertical="center"/>
    </xf>
    <xf numFmtId="0" fontId="31" fillId="2" borderId="5" xfId="1" applyFont="1" applyFill="1" applyBorder="1" applyAlignment="1">
      <alignment horizontal="center"/>
    </xf>
    <xf numFmtId="0" fontId="31" fillId="2" borderId="6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7" xfId="1" applyFont="1" applyFill="1" applyBorder="1" applyAlignment="1">
      <alignment horizontal="center"/>
    </xf>
    <xf numFmtId="0" fontId="31" fillId="2" borderId="3" xfId="1" applyFont="1" applyFill="1" applyBorder="1" applyAlignment="1">
      <alignment horizontal="center" vertical="top" wrapText="1"/>
    </xf>
    <xf numFmtId="0" fontId="28" fillId="0" borderId="5" xfId="1" applyFont="1" applyBorder="1" applyAlignment="1">
      <alignment horizontal="center" vertical="top"/>
    </xf>
    <xf numFmtId="0" fontId="28" fillId="0" borderId="8" xfId="1" applyFont="1" applyBorder="1" applyAlignment="1">
      <alignment horizontal="center" vertical="top"/>
    </xf>
    <xf numFmtId="0" fontId="28" fillId="0" borderId="6" xfId="1" applyFont="1" applyBorder="1" applyAlignment="1">
      <alignment horizontal="center" vertical="top"/>
    </xf>
    <xf numFmtId="0" fontId="3" fillId="2" borderId="2" xfId="1" applyFont="1" applyFill="1" applyBorder="1" applyAlignment="1">
      <alignment horizontal="center" vertical="top"/>
    </xf>
    <xf numFmtId="0" fontId="3" fillId="2" borderId="4" xfId="1" applyFont="1" applyFill="1" applyBorder="1" applyAlignment="1">
      <alignment horizontal="center" vertical="top"/>
    </xf>
    <xf numFmtId="0" fontId="3" fillId="2" borderId="7" xfId="1" applyFont="1" applyFill="1" applyBorder="1" applyAlignment="1">
      <alignment horizontal="center" vertical="top"/>
    </xf>
    <xf numFmtId="0" fontId="3" fillId="2" borderId="2" xfId="1" applyFont="1" applyFill="1" applyBorder="1" applyAlignment="1">
      <alignment horizontal="right"/>
    </xf>
    <xf numFmtId="0" fontId="3" fillId="2" borderId="4" xfId="1" applyFont="1" applyFill="1" applyBorder="1" applyAlignment="1">
      <alignment horizontal="right"/>
    </xf>
    <xf numFmtId="0" fontId="3" fillId="2" borderId="7" xfId="1" applyFont="1" applyFill="1" applyBorder="1" applyAlignment="1">
      <alignment horizontal="right"/>
    </xf>
    <xf numFmtId="0" fontId="12" fillId="2" borderId="2" xfId="1" applyFont="1" applyFill="1" applyBorder="1" applyAlignment="1">
      <alignment horizontal="center" vertical="top" wrapText="1"/>
    </xf>
    <xf numFmtId="0" fontId="12" fillId="2" borderId="4" xfId="1" applyFont="1" applyFill="1" applyBorder="1" applyAlignment="1">
      <alignment horizontal="center" vertical="top" wrapText="1"/>
    </xf>
    <xf numFmtId="0" fontId="12" fillId="2" borderId="7" xfId="1" applyFont="1" applyFill="1" applyBorder="1" applyAlignment="1">
      <alignment horizontal="center" vertical="top" wrapText="1"/>
    </xf>
    <xf numFmtId="0" fontId="11" fillId="2" borderId="23" xfId="1" applyFont="1" applyFill="1" applyBorder="1" applyAlignment="1">
      <alignment horizontal="center" vertical="top" wrapText="1"/>
    </xf>
    <xf numFmtId="0" fontId="11" fillId="2" borderId="9" xfId="1" applyFont="1" applyFill="1" applyBorder="1" applyAlignment="1">
      <alignment horizontal="center" vertical="top" wrapText="1"/>
    </xf>
    <xf numFmtId="0" fontId="28" fillId="0" borderId="29" xfId="1" applyFont="1" applyBorder="1" applyAlignment="1">
      <alignment horizontal="center"/>
    </xf>
    <xf numFmtId="0" fontId="28" fillId="0" borderId="1" xfId="1" applyFont="1" applyBorder="1" applyAlignment="1">
      <alignment horizontal="center"/>
    </xf>
    <xf numFmtId="0" fontId="28" fillId="0" borderId="17" xfId="1" applyFont="1" applyBorder="1" applyAlignment="1">
      <alignment horizontal="center"/>
    </xf>
    <xf numFmtId="0" fontId="7" fillId="0" borderId="0" xfId="1" applyFont="1" applyAlignment="1">
      <alignment horizontal="center" vertical="center" wrapText="1" shrinkToFit="1"/>
    </xf>
    <xf numFmtId="0" fontId="11" fillId="2" borderId="4" xfId="1" applyFont="1" applyFill="1" applyBorder="1" applyAlignment="1">
      <alignment horizontal="center" vertical="top" wrapText="1"/>
    </xf>
    <xf numFmtId="0" fontId="28" fillId="0" borderId="29" xfId="1" applyFont="1" applyBorder="1" applyAlignment="1">
      <alignment horizontal="center" vertical="top"/>
    </xf>
    <xf numFmtId="0" fontId="7" fillId="0" borderId="0" xfId="1" applyFont="1" applyAlignment="1">
      <alignment horizontal="right" vertical="center" wrapText="1" shrinkToFit="1"/>
    </xf>
    <xf numFmtId="0" fontId="30" fillId="0" borderId="5" xfId="1" applyFont="1" applyBorder="1" applyAlignment="1">
      <alignment horizontal="center"/>
    </xf>
    <xf numFmtId="0" fontId="30" fillId="0" borderId="8" xfId="1" applyFont="1" applyBorder="1" applyAlignment="1">
      <alignment horizontal="center"/>
    </xf>
    <xf numFmtId="0" fontId="30" fillId="0" borderId="6" xfId="1" applyFont="1" applyBorder="1" applyAlignment="1">
      <alignment horizontal="center"/>
    </xf>
    <xf numFmtId="0" fontId="12" fillId="2" borderId="2" xfId="1" applyFont="1" applyFill="1" applyBorder="1" applyAlignment="1">
      <alignment horizontal="center"/>
    </xf>
    <xf numFmtId="0" fontId="12" fillId="2" borderId="4" xfId="1" applyFont="1" applyFill="1" applyBorder="1" applyAlignment="1">
      <alignment horizontal="center"/>
    </xf>
    <xf numFmtId="0" fontId="12" fillId="2" borderId="7" xfId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 vertical="top"/>
    </xf>
    <xf numFmtId="0" fontId="2" fillId="2" borderId="4" xfId="1" applyFont="1" applyFill="1" applyBorder="1" applyAlignment="1">
      <alignment horizontal="center" vertical="top"/>
    </xf>
    <xf numFmtId="0" fontId="2" fillId="2" borderId="7" xfId="1" applyFont="1" applyFill="1" applyBorder="1" applyAlignment="1">
      <alignment horizontal="center" vertical="top"/>
    </xf>
  </cellXfs>
  <cellStyles count="10">
    <cellStyle name="Comma" xfId="4" xr:uid="{00000000-0005-0000-0000-000000000000}"/>
    <cellStyle name="Comma [0]" xfId="5" xr:uid="{00000000-0005-0000-0000-000001000000}"/>
    <cellStyle name="Currency" xfId="6" xr:uid="{00000000-0005-0000-0000-000002000000}"/>
    <cellStyle name="Currency [0]" xfId="7" xr:uid="{00000000-0005-0000-0000-000003000000}"/>
    <cellStyle name="Normal" xfId="1" xr:uid="{00000000-0005-0000-0000-000004000000}"/>
    <cellStyle name="Normal 2" xfId="3" xr:uid="{00000000-0005-0000-0000-000005000000}"/>
    <cellStyle name="Percent" xfId="8" xr:uid="{00000000-0005-0000-0000-000006000000}"/>
    <cellStyle name="Обычный" xfId="0" builtinId="0"/>
    <cellStyle name="Обычный 2" xfId="2" xr:uid="{00000000-0005-0000-0000-000008000000}"/>
    <cellStyle name="Обычный 2 2" xfId="9" xr:uid="{00000000-0005-0000-0000-000009000000}"/>
  </cellStyles>
  <dxfs count="0"/>
  <tableStyles count="0" defaultTableStyle="TableStyleMedium9" defaultPivotStyle="PivotStyleLight16"/>
  <colors>
    <mruColors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12</xdr:col>
      <xdr:colOff>821601</xdr:colOff>
      <xdr:row>25</xdr:row>
      <xdr:rowOff>166876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D2D252C-456D-4264-B9C4-0C30378E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10880000" cy="612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2028825</xdr:colOff>
      <xdr:row>0</xdr:row>
      <xdr:rowOff>1163639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28825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27A451CC-94F0-4DDE-8DB7-B4A58836B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E0F66DE7-AA50-4B06-BA49-1E31A228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C30EF242-B2DA-4F96-ACDF-1EFD09AC9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7160E2E2-D3DD-4A90-B15F-4075CF939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12</xdr:col>
      <xdr:colOff>771387</xdr:colOff>
      <xdr:row>30</xdr:row>
      <xdr:rowOff>106536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6FC953E-16FE-42BD-AAF1-13782161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10258285" cy="7250286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65F6EA12-6D88-4483-8CE4-E0D8052A8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1F2ADE38-9F5B-481B-9AA1-3DF19D3F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F8E73835-2814-481B-9FF7-F8605C671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2BC0299B-BA35-44F5-9402-2D729F970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F26E8AA3-F1C2-4CC6-BCC8-AEE7D88E5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30FA20EB-7AD5-4B0D-A485-4796ECAA8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367EAC47-09BB-43E2-B981-55B2DFC0A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C90A6415-728A-47B7-A2C3-8E633666E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12</xdr:col>
      <xdr:colOff>771387</xdr:colOff>
      <xdr:row>30</xdr:row>
      <xdr:rowOff>106536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0622104-C789-4156-9A99-61B38E24A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10258285" cy="7250286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880C0B81-4CCF-4D63-B02C-62A7DB73F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7900CD3F-16F5-4866-9D16-A3DFAEE7B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AF723835-CD0F-4615-92B6-DC1407986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3FCC171D-B600-4908-B988-B4F89FAD5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DC27C1EA-1833-48C5-81D3-4743B9F10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6A9F4869-A8E4-4678-AFA6-FF80E4EA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39EA909E-FE0F-4CEE-B7AB-A6F55CA85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93F8B074-145E-4E45-9B58-E774335AE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1B4B13C7-A12A-4B8D-8DA5-4AA49C876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75E56E54-46DF-4B31-B618-8689205CE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221280BE-2DB3-4318-A9CD-0D8EFE1C4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0847F6E6-02DA-4A88-8EC0-0354FE916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542068CD-20AF-4958-B631-414CCF508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0BCD6362-3B91-4D7D-8D34-5ABDF66B8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2693C2D9-2C3D-4AB0-B81B-B1AFFDC9C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D54CF127-E9C9-4D64-880D-EA075E872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F8B43CD1-01E3-4E7B-835A-CF4F742F3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B6ECA194-48D2-483D-9A27-4328508C8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36B3CE81-9817-45A8-8216-77862A8B8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EB22358E-F11E-447A-B894-B42462940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FB201342-6C4D-4180-B1FE-CC8766270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4A8F35E1-6D28-44F8-8B30-FD6EF12BC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638C1414-ECEA-4C81-AAAA-63EF29B7A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612A470B-1F12-4F5F-A7A2-80B4AEF76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12</xdr:col>
      <xdr:colOff>771387</xdr:colOff>
      <xdr:row>30</xdr:row>
      <xdr:rowOff>106536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9AEA721-B711-4D8C-B41D-753EF8CB9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10258285" cy="7250286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0BAF256F-B5EF-4176-AD5C-39038891B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249A7D2C-EF93-47F5-8B33-47884B273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F93E6901-5802-40F3-A168-6B5EBF9C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9B27EC24-E8E5-4094-809B-808274410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5E13E860-9FE6-4321-B89D-7D6D3249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7165DDD1-2F9A-440B-89BC-E763967B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13ED0AA9-F2EA-470D-859A-3ED2F1453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26EEF573-FF54-4F83-800E-9DD22A2F6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10</xdr:col>
      <xdr:colOff>163112</xdr:colOff>
      <xdr:row>26</xdr:row>
      <xdr:rowOff>47625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4C6A137-6031-4A2E-A4F4-C05FEB44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8507012" cy="623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10</xdr:col>
      <xdr:colOff>123825</xdr:colOff>
      <xdr:row>52</xdr:row>
      <xdr:rowOff>180975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5E205F4-4560-44A3-83CC-7BB62CFC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9375"/>
          <a:ext cx="8505825" cy="6134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10</xdr:col>
      <xdr:colOff>114300</xdr:colOff>
      <xdr:row>79</xdr:row>
      <xdr:rowOff>200025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2B648BE-373B-423D-98A4-28DCF42DF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8750"/>
          <a:ext cx="8496300" cy="6153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10</xdr:col>
      <xdr:colOff>130247</xdr:colOff>
      <xdr:row>106</xdr:row>
      <xdr:rowOff>190500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B4D6AC2-0B0E-44D5-A739-69C6B36B1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88125"/>
          <a:ext cx="8512247" cy="6143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10</xdr:col>
      <xdr:colOff>115486</xdr:colOff>
      <xdr:row>133</xdr:row>
      <xdr:rowOff>190500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A8838C7-6437-43DC-A29B-887E921B9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17500"/>
          <a:ext cx="8497486" cy="6143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10</xdr:col>
      <xdr:colOff>115486</xdr:colOff>
      <xdr:row>160</xdr:row>
      <xdr:rowOff>219075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6E6541F-29DD-4F62-856A-CE15FAFC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46875"/>
          <a:ext cx="8497486" cy="6172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96E70CD0-382F-4193-92E5-01A11E835EB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DBA58855-E171-42B5-996B-013F44A0A307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0" cy="868364"/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B41609DA-5638-48D1-A10F-897E72D6F55C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061369" cy="1163639"/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8ADDBECB-E9E7-4D43-BEBE-19FB1FD9DF8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24065961-20C4-4E63-8877-59640086B78E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DCB9A0B-4536-4F57-A496-32F14F2887B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8C0CEFF2-3A88-4089-8701-76F6AA79D5E9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22A035D8-14C8-4E76-9E1C-5E5E18C0DE9B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41AC5D1E-D731-48C6-9BB2-F0B302D2FB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1435C034-34F8-437D-9E35-71E26CC56498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0" cy="868364"/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A10C57CB-7553-45D6-A654-1A7E4BFD519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061369" cy="1163639"/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9EB45629-10DC-45D3-A2D7-61A2302EF26A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0" cy="868364"/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FA20D852-3CE6-4DAF-B99D-BCF74624DE3C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061369" cy="1163639"/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207EEE1D-1BC9-4B5C-8432-E1D8C365CD6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12</xdr:col>
      <xdr:colOff>771387</xdr:colOff>
      <xdr:row>30</xdr:row>
      <xdr:rowOff>106536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0432EEF-341F-4BB9-8CD0-AA5C8BEFF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10258285" cy="725028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0" cy="868364"/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8B0D4483-E513-486C-9B98-5F26286DE71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061369" cy="1163639"/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C3D555B3-0D71-46FC-95CC-2CF1C915197A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36ADE568-A43C-4383-980E-55787947B78E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2249C702-1399-4071-8473-5643C69038C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0" cy="868364"/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6BDD24EF-3C72-4080-A861-95A70817E90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061369" cy="1163639"/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3C35F822-D8D6-4676-8105-6D176111228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11382236-82E9-4B31-B952-E4F099024A3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9214E809-463D-439A-B96E-4A8CD785A118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12</xdr:col>
      <xdr:colOff>771387</xdr:colOff>
      <xdr:row>30</xdr:row>
      <xdr:rowOff>106536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AFC7766-890D-42E9-9896-933B33DB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10258285" cy="725028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8828A3D2-DCAB-4A7D-9614-BBA000F0A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12</xdr:col>
      <xdr:colOff>771387</xdr:colOff>
      <xdr:row>30</xdr:row>
      <xdr:rowOff>106536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F67EA29-3B31-40A0-830F-D7E7DE03E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10258285" cy="725028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12</xdr:col>
      <xdr:colOff>771387</xdr:colOff>
      <xdr:row>30</xdr:row>
      <xdr:rowOff>106536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A365C73-62E8-4643-9E03-F5BF8666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10258285" cy="725028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7EA6F726-0B86-4B7C-B07B-D54BB91D1C2C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65A2E83-2935-442A-88EF-53CDFD11068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6D64CEC9-E604-4ABE-82BF-500B3D7B292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C05E6119-1E9E-430B-BCA1-24BCD8DA7B7A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12</xdr:col>
      <xdr:colOff>771387</xdr:colOff>
      <xdr:row>30</xdr:row>
      <xdr:rowOff>106536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A3D5813-71EF-4976-A0CA-32A9DBDA0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10258285" cy="725028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0" cy="866775"/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D85E3E6C-E367-45A4-A30A-C7EBE99C6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2057400" cy="1162050"/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F8144C09-CD1C-4632-9E30-5F988BE1F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856F2CF9-2BC7-46C0-BE09-37A0F322E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DB1BC219-004F-461A-A933-EF133DEBC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01A2670A-E86C-4417-AC56-1A2131986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5DD62096-1429-4A71-A771-E6090ED05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926E2627-EC49-46FD-9FD2-4A36F89CB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8EB647E8-665C-4508-ACBB-C4B436045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8B9428C7-AFB2-4999-B3D1-03ABF5595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50A8D8EB-9795-4D40-B248-A6907DF3C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21DACE22-DE38-4000-BCFB-6DC4429B3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E692C453-7725-4F92-B1D0-DA6880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80489251-C73C-43F9-A3E6-9B8578450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C350F205-056B-4C54-B03E-DB1F99D7C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3877516E-3C7E-44DB-9F16-D33939F7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F0115D1C-C792-4BD8-A4B1-AC1E01415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12</xdr:col>
      <xdr:colOff>771387</xdr:colOff>
      <xdr:row>30</xdr:row>
      <xdr:rowOff>106536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E8F310C-9665-4BE9-89C5-BEE366ED4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10258285" cy="7250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64EB711A-1525-4CFE-B4F6-B9ADEC740C4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FF191556-3178-4639-A289-9D229738D2B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C565C27F-3B2C-4C0F-ABE5-A13AB8D8B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12B084FA-F58B-4991-8848-E36B29BAC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C24ED71F-9F6A-4329-B532-0C1630318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3F83CFAC-C33E-4F8C-ACC0-9149E54DD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FA92C77D-EDDD-4425-87CF-6A984A0E5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F66EB382-E6A2-4062-BF6F-21A96CEA0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CF8089B5-04F1-4779-AC76-B5EC141F2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FF892913-9090-43E3-A78E-4CCADCC45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4B0D8D40-82E4-46DE-B172-BBC26E873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976396EE-8BBD-4AF3-B639-8ED1C2B22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DDFBD65F-1F09-4902-9001-53B09D494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A1E621B0-3480-4203-9D6C-1AFEA6AB9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2FEED4B9-DB00-44DE-9113-3F9C6676D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BCEB0464-C84F-494B-A23F-A5F819FFE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A7722E60-8007-4E6E-9FFC-5CE10B401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A3774C74-460C-48D3-84B6-27AE5F7F7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DE7A6CC3-44D5-416B-B53E-0C7607FE2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5EAD1EDD-3B35-4058-A3EC-00EBB2ECD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B460E672-4D7A-42EC-B530-1CE4AE99D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224BB51F-F961-46C8-9AF9-6795A4451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F3744C60-ABC3-43BC-BCB4-C7BBB534D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6B972D14-913F-4D1A-AC12-5E345656B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2C85F12A-2F4A-4E06-AB69-4E0256C38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4793F758-1910-4A9E-A1AC-DFB082AE1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53294EA4-3691-4A5C-A90F-1AD5407A4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7283D771-3E08-4E2E-A3AB-A94809CD6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D77EB683-9F3F-4FDF-A42F-6C87A6DBE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815B20B0-3BF6-49FA-89F4-29B9B0849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5C0EBBDA-12CB-42FD-9925-2EFF7048F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3CD87D50-9207-4FBD-89E3-9B1A6DA92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F2CAE1FC-5EF6-470B-909E-1A9E2CE65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484CF689-B1B8-4CFC-A52A-FA9318B58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B7F6F928-1548-429E-84A7-1BDE604F6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CF4E9306-2151-4C53-83BE-A5ECF7A3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2902A9B5-34A8-40F4-9544-8D2374455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E386778C-50C9-4513-B8E8-2D838F794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1128F93A-2936-4B5F-86BA-6857A6A0E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56FA957B-E34F-4963-B30F-C701480BA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868364</xdr:rowOff>
    </xdr:to>
    <xdr:pic>
      <xdr:nvPicPr>
        <xdr:cNvPr id="2" name="Рисунок 1" descr="C:\NATA\DOC\shmp2021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0" cy="8683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2061369</xdr:colOff>
      <xdr:row>0</xdr:row>
      <xdr:rowOff>1163639</xdr:rowOff>
    </xdr:to>
    <xdr:pic>
      <xdr:nvPicPr>
        <xdr:cNvPr id="3" name="Рисунок 2" descr="C:\NATA\DOC\shmp2021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2061369" cy="116363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A610B05A-3501-463B-8087-A35B57970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A1C68B69-A400-4D69-AF5D-910B62F67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2079A0BA-D039-4CF6-A329-18D70A07C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A7AB5BFE-053A-4DC8-B150-4843FC3E8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FB13F528-9698-452E-A5F4-D63C746CC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EB12F584-6579-48BE-8C6E-182A17398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E5A198DB-A271-4F4A-A3E8-246D8CB68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A52DB4F8-CC57-4FA4-9823-5EE943A42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2B06FB21-6EB5-4CC6-BB19-9726B4A5A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2BA3BC11-BF53-40AC-9870-0212FFF58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E2F96ED0-F89A-4EDC-96AD-B08AA2193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D921C20C-9850-4435-B47C-E016E6E32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4912072D-89CE-44E6-828B-2ED027235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4338C9D6-2449-4B41-B4C3-287D62040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12</xdr:col>
      <xdr:colOff>771387</xdr:colOff>
      <xdr:row>30</xdr:row>
      <xdr:rowOff>106536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0A14A90-0FD5-4E43-9015-91A1A23D3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10258285" cy="7250286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8849F3B5-B7C9-42B6-A9E9-811102D1B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25019773-6462-40E7-BAC3-0244652A8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866775</xdr:rowOff>
    </xdr:to>
    <xdr:pic>
      <xdr:nvPicPr>
        <xdr:cNvPr id="2" name="Рисунок 2" descr="C:\NATA\DOC\shmp20212.png">
          <a:extLst>
            <a:ext uri="{FF2B5EF4-FFF2-40B4-BE49-F238E27FC236}">
              <a16:creationId xmlns:a16="http://schemas.microsoft.com/office/drawing/2014/main" id="{100A4F4B-45FF-49F8-8505-A032265F3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2057400</xdr:colOff>
      <xdr:row>0</xdr:row>
      <xdr:rowOff>1162050</xdr:rowOff>
    </xdr:to>
    <xdr:pic>
      <xdr:nvPicPr>
        <xdr:cNvPr id="3" name="Рисунок 4" descr="C:\NATA\DOC\shmp20212.png">
          <a:extLst>
            <a:ext uri="{FF2B5EF4-FFF2-40B4-BE49-F238E27FC236}">
              <a16:creationId xmlns:a16="http://schemas.microsoft.com/office/drawing/2014/main" id="{6E4433AE-2EB0-4619-91BE-A5D8CCE69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57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>
      <selection activeCell="N1" sqref="N1"/>
    </sheetView>
  </sheetViews>
  <sheetFormatPr defaultRowHeight="18.75" x14ac:dyDescent="0.3"/>
  <sheetData/>
  <printOptions horizontalCentered="1"/>
  <pageMargins left="0" right="0" top="0.78740157480314965" bottom="0" header="0" footer="0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39"/>
  <sheetViews>
    <sheetView topLeftCell="D1" workbookViewId="0">
      <selection activeCell="D3" sqref="D3:M3"/>
    </sheetView>
  </sheetViews>
  <sheetFormatPr defaultRowHeight="15" x14ac:dyDescent="0.25"/>
  <cols>
    <col min="1" max="3" width="0" style="3" hidden="1" customWidth="1"/>
    <col min="4" max="4" width="33.796875" style="1" customWidth="1"/>
    <col min="5" max="5" width="8.69921875" style="1" customWidth="1"/>
    <col min="6" max="6" width="10.796875" style="1" customWidth="1"/>
    <col min="7" max="7" width="8.69921875" style="1" customWidth="1"/>
    <col min="8" max="8" width="8.19921875" style="1" customWidth="1"/>
    <col min="9" max="9" width="8.5" style="1" customWidth="1"/>
    <col min="10" max="10" width="11.5976562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1:14" ht="93" customHeight="1" x14ac:dyDescent="0.25">
      <c r="E1" s="309" t="s">
        <v>773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1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1:14" ht="12.75" x14ac:dyDescent="0.2">
      <c r="D3" s="310" t="s">
        <v>218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1:14" ht="27" customHeight="1" x14ac:dyDescent="0.2">
      <c r="D4" s="33"/>
      <c r="E4" s="322" t="s">
        <v>198</v>
      </c>
      <c r="F4" s="323"/>
      <c r="G4" s="324"/>
      <c r="H4" s="315" t="s">
        <v>199</v>
      </c>
      <c r="I4" s="325"/>
      <c r="J4" s="316"/>
      <c r="K4" s="315" t="s">
        <v>200</v>
      </c>
      <c r="L4" s="325"/>
      <c r="M4" s="316"/>
    </row>
    <row r="5" spans="1:14" ht="14.45" customHeight="1" x14ac:dyDescent="0.2">
      <c r="D5" s="34"/>
      <c r="E5" s="326" t="s">
        <v>201</v>
      </c>
      <c r="F5" s="315" t="s">
        <v>7</v>
      </c>
      <c r="G5" s="316"/>
      <c r="H5" s="314" t="s">
        <v>201</v>
      </c>
      <c r="I5" s="315" t="s">
        <v>64</v>
      </c>
      <c r="J5" s="316"/>
      <c r="K5" s="314" t="s">
        <v>201</v>
      </c>
      <c r="L5" s="30" t="s">
        <v>64</v>
      </c>
      <c r="M5" s="314" t="s">
        <v>202</v>
      </c>
    </row>
    <row r="6" spans="1:14" ht="54" customHeight="1" x14ac:dyDescent="0.2">
      <c r="D6" s="34"/>
      <c r="E6" s="327"/>
      <c r="F6" s="262" t="s">
        <v>203</v>
      </c>
      <c r="G6" s="262" t="s">
        <v>204</v>
      </c>
      <c r="H6" s="314"/>
      <c r="I6" s="262" t="s">
        <v>205</v>
      </c>
      <c r="J6" s="262" t="s">
        <v>206</v>
      </c>
      <c r="K6" s="314"/>
      <c r="L6" s="262" t="s">
        <v>207</v>
      </c>
      <c r="M6" s="314"/>
    </row>
    <row r="7" spans="1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1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1:14" x14ac:dyDescent="0.25">
      <c r="A9" s="25">
        <v>1</v>
      </c>
      <c r="B9" s="25"/>
      <c r="C9" s="25" t="s">
        <v>160</v>
      </c>
      <c r="D9" s="319" t="s">
        <v>219</v>
      </c>
      <c r="E9" s="320"/>
      <c r="F9" s="320"/>
      <c r="G9" s="320"/>
      <c r="H9" s="320"/>
      <c r="I9" s="320"/>
      <c r="J9" s="320"/>
      <c r="K9" s="320"/>
      <c r="L9" s="320"/>
      <c r="M9" s="321"/>
    </row>
    <row r="10" spans="1:14" ht="15" customHeight="1" x14ac:dyDescent="0.25">
      <c r="A10" s="25">
        <v>3</v>
      </c>
      <c r="B10" s="25"/>
      <c r="C10" s="25" t="s">
        <v>162</v>
      </c>
      <c r="D10" s="9" t="s">
        <v>21</v>
      </c>
      <c r="E10" s="26">
        <v>203</v>
      </c>
      <c r="F10" s="26">
        <v>188</v>
      </c>
      <c r="G10" s="10">
        <v>92.610837438423644</v>
      </c>
      <c r="H10" s="26">
        <v>92946</v>
      </c>
      <c r="I10" s="26">
        <v>76448</v>
      </c>
      <c r="J10" s="10">
        <v>82.249908549049991</v>
      </c>
      <c r="K10" s="10">
        <v>9175.8700000000026</v>
      </c>
      <c r="L10" s="10">
        <v>7753.8300000000017</v>
      </c>
      <c r="M10" s="31">
        <v>8.3422955264347065E-2</v>
      </c>
    </row>
    <row r="11" spans="1:14" ht="15" customHeight="1" x14ac:dyDescent="0.25">
      <c r="A11" s="25">
        <v>4</v>
      </c>
      <c r="B11" s="25"/>
      <c r="C11" s="25" t="s">
        <v>163</v>
      </c>
      <c r="D11" s="11" t="s">
        <v>22</v>
      </c>
      <c r="E11" s="27">
        <v>141</v>
      </c>
      <c r="F11" s="27">
        <v>126</v>
      </c>
      <c r="G11" s="12">
        <v>89.361702127659569</v>
      </c>
      <c r="H11" s="27">
        <v>59419</v>
      </c>
      <c r="I11" s="27">
        <v>45000</v>
      </c>
      <c r="J11" s="12">
        <v>75.733351284942529</v>
      </c>
      <c r="K11" s="12">
        <v>6432.7300000000005</v>
      </c>
      <c r="L11" s="12">
        <v>5277.3500000000013</v>
      </c>
      <c r="M11" s="32">
        <v>8.8815866978575894E-2</v>
      </c>
    </row>
    <row r="12" spans="1:14" ht="16.5" customHeight="1" x14ac:dyDescent="0.25">
      <c r="A12" s="3">
        <v>5</v>
      </c>
      <c r="C12" s="3" t="s">
        <v>164</v>
      </c>
      <c r="D12" s="13" t="s">
        <v>23</v>
      </c>
      <c r="E12" s="27" t="s">
        <v>26</v>
      </c>
      <c r="F12" s="27" t="s">
        <v>26</v>
      </c>
      <c r="G12" s="12" t="s">
        <v>26</v>
      </c>
      <c r="H12" s="27" t="s">
        <v>26</v>
      </c>
      <c r="I12" s="27" t="s">
        <v>26</v>
      </c>
      <c r="J12" s="12" t="s">
        <v>26</v>
      </c>
      <c r="K12" s="12" t="s">
        <v>26</v>
      </c>
      <c r="L12" s="12" t="s">
        <v>26</v>
      </c>
      <c r="M12" s="32" t="s">
        <v>26</v>
      </c>
    </row>
    <row r="13" spans="1:14" ht="14.25" customHeight="1" x14ac:dyDescent="0.25">
      <c r="A13" s="3">
        <v>6</v>
      </c>
      <c r="C13" s="3" t="s">
        <v>165</v>
      </c>
      <c r="D13" s="13" t="s">
        <v>24</v>
      </c>
      <c r="E13" s="27" t="s">
        <v>26</v>
      </c>
      <c r="F13" s="27" t="s">
        <v>26</v>
      </c>
      <c r="G13" s="12" t="s">
        <v>26</v>
      </c>
      <c r="H13" s="27" t="s">
        <v>26</v>
      </c>
      <c r="I13" s="27" t="s">
        <v>26</v>
      </c>
      <c r="J13" s="12" t="s">
        <v>26</v>
      </c>
      <c r="K13" s="12" t="s">
        <v>26</v>
      </c>
      <c r="L13" s="12" t="s">
        <v>26</v>
      </c>
      <c r="M13" s="32" t="s">
        <v>26</v>
      </c>
    </row>
    <row r="14" spans="1:14" ht="16.5" customHeight="1" x14ac:dyDescent="0.25">
      <c r="A14" s="3">
        <v>7</v>
      </c>
      <c r="C14" s="3" t="s">
        <v>166</v>
      </c>
      <c r="D14" s="13" t="s">
        <v>27</v>
      </c>
      <c r="E14" s="27" t="s">
        <v>26</v>
      </c>
      <c r="F14" s="27" t="s">
        <v>26</v>
      </c>
      <c r="G14" s="12" t="s">
        <v>26</v>
      </c>
      <c r="H14" s="27" t="s">
        <v>26</v>
      </c>
      <c r="I14" s="27" t="s">
        <v>26</v>
      </c>
      <c r="J14" s="12" t="s">
        <v>26</v>
      </c>
      <c r="K14" s="12" t="s">
        <v>26</v>
      </c>
      <c r="L14" s="12" t="s">
        <v>26</v>
      </c>
      <c r="M14" s="32" t="s">
        <v>26</v>
      </c>
    </row>
    <row r="15" spans="1:14" ht="14.25" customHeight="1" x14ac:dyDescent="0.25">
      <c r="A15" s="3">
        <v>8</v>
      </c>
      <c r="C15" s="3" t="s">
        <v>167</v>
      </c>
      <c r="D15" s="13" t="s">
        <v>28</v>
      </c>
      <c r="E15" s="27">
        <v>3</v>
      </c>
      <c r="F15" s="27">
        <v>3</v>
      </c>
      <c r="G15" s="12">
        <v>100</v>
      </c>
      <c r="H15" s="27">
        <v>547</v>
      </c>
      <c r="I15" s="27">
        <v>547</v>
      </c>
      <c r="J15" s="12">
        <v>100</v>
      </c>
      <c r="K15" s="12">
        <v>39.199999999999996</v>
      </c>
      <c r="L15" s="12">
        <v>35.4</v>
      </c>
      <c r="M15" s="32">
        <v>6.4716636197440586E-2</v>
      </c>
    </row>
    <row r="16" spans="1:14" ht="16.5" customHeight="1" x14ac:dyDescent="0.25">
      <c r="A16" s="3">
        <v>9</v>
      </c>
      <c r="C16" s="3" t="s">
        <v>168</v>
      </c>
      <c r="D16" s="13" t="s">
        <v>29</v>
      </c>
      <c r="E16" s="27">
        <v>9</v>
      </c>
      <c r="F16" s="27" t="s">
        <v>26</v>
      </c>
      <c r="G16" s="12" t="s">
        <v>26</v>
      </c>
      <c r="H16" s="27" t="s">
        <v>26</v>
      </c>
      <c r="I16" s="27" t="s">
        <v>26</v>
      </c>
      <c r="J16" s="12" t="s">
        <v>26</v>
      </c>
      <c r="K16" s="12">
        <v>393</v>
      </c>
      <c r="L16" s="12" t="s">
        <v>26</v>
      </c>
      <c r="M16" s="32" t="s">
        <v>26</v>
      </c>
    </row>
    <row r="17" spans="1:13" ht="14.25" customHeight="1" x14ac:dyDescent="0.25">
      <c r="A17" s="3">
        <v>10</v>
      </c>
      <c r="C17" s="3" t="s">
        <v>169</v>
      </c>
      <c r="D17" s="13" t="s">
        <v>30</v>
      </c>
      <c r="E17" s="27">
        <v>12</v>
      </c>
      <c r="F17" s="27">
        <v>12</v>
      </c>
      <c r="G17" s="12">
        <v>100</v>
      </c>
      <c r="H17" s="27">
        <v>5472</v>
      </c>
      <c r="I17" s="27">
        <v>5472</v>
      </c>
      <c r="J17" s="12">
        <v>100</v>
      </c>
      <c r="K17" s="12">
        <v>581.6</v>
      </c>
      <c r="L17" s="12">
        <v>519.79999999999995</v>
      </c>
      <c r="M17" s="32">
        <v>9.4992690058479518E-2</v>
      </c>
    </row>
    <row r="18" spans="1:13" ht="16.5" customHeight="1" x14ac:dyDescent="0.25">
      <c r="A18" s="3">
        <v>11</v>
      </c>
      <c r="C18" s="3" t="s">
        <v>170</v>
      </c>
      <c r="D18" s="13" t="s">
        <v>31</v>
      </c>
      <c r="E18" s="27" t="s">
        <v>26</v>
      </c>
      <c r="F18" s="27" t="s">
        <v>26</v>
      </c>
      <c r="G18" s="12" t="s">
        <v>26</v>
      </c>
      <c r="H18" s="27" t="s">
        <v>26</v>
      </c>
      <c r="I18" s="27" t="s">
        <v>26</v>
      </c>
      <c r="J18" s="12" t="s">
        <v>26</v>
      </c>
      <c r="K18" s="12" t="s">
        <v>26</v>
      </c>
      <c r="L18" s="12" t="s">
        <v>26</v>
      </c>
      <c r="M18" s="32" t="s">
        <v>26</v>
      </c>
    </row>
    <row r="19" spans="1:13" ht="14.25" customHeight="1" x14ac:dyDescent="0.25">
      <c r="A19" s="3">
        <v>12</v>
      </c>
      <c r="C19" s="3" t="s">
        <v>171</v>
      </c>
      <c r="D19" s="13" t="s">
        <v>32</v>
      </c>
      <c r="E19" s="27" t="s">
        <v>26</v>
      </c>
      <c r="F19" s="27" t="s">
        <v>26</v>
      </c>
      <c r="G19" s="12" t="s">
        <v>26</v>
      </c>
      <c r="H19" s="27" t="s">
        <v>26</v>
      </c>
      <c r="I19" s="27" t="s">
        <v>26</v>
      </c>
      <c r="J19" s="12" t="s">
        <v>26</v>
      </c>
      <c r="K19" s="12" t="s">
        <v>26</v>
      </c>
      <c r="L19" s="12" t="s">
        <v>26</v>
      </c>
      <c r="M19" s="32" t="s">
        <v>26</v>
      </c>
    </row>
    <row r="20" spans="1:13" ht="16.5" customHeight="1" x14ac:dyDescent="0.25">
      <c r="A20" s="3">
        <v>13</v>
      </c>
      <c r="C20" s="3" t="s">
        <v>172</v>
      </c>
      <c r="D20" s="13" t="s">
        <v>33</v>
      </c>
      <c r="E20" s="27" t="s">
        <v>25</v>
      </c>
      <c r="F20" s="27" t="s">
        <v>25</v>
      </c>
      <c r="G20" s="12" t="s">
        <v>25</v>
      </c>
      <c r="H20" s="27" t="s">
        <v>25</v>
      </c>
      <c r="I20" s="27" t="s">
        <v>25</v>
      </c>
      <c r="J20" s="12" t="s">
        <v>25</v>
      </c>
      <c r="K20" s="12" t="s">
        <v>25</v>
      </c>
      <c r="L20" s="12" t="s">
        <v>25</v>
      </c>
      <c r="M20" s="32" t="s">
        <v>25</v>
      </c>
    </row>
    <row r="21" spans="1:13" ht="14.25" customHeight="1" x14ac:dyDescent="0.25">
      <c r="A21" s="3">
        <v>14</v>
      </c>
      <c r="C21" s="3" t="s">
        <v>173</v>
      </c>
      <c r="D21" s="13" t="s">
        <v>34</v>
      </c>
      <c r="E21" s="27" t="s">
        <v>26</v>
      </c>
      <c r="F21" s="27" t="s">
        <v>26</v>
      </c>
      <c r="G21" s="12" t="s">
        <v>26</v>
      </c>
      <c r="H21" s="27" t="s">
        <v>26</v>
      </c>
      <c r="I21" s="27" t="s">
        <v>26</v>
      </c>
      <c r="J21" s="12" t="s">
        <v>26</v>
      </c>
      <c r="K21" s="12" t="s">
        <v>26</v>
      </c>
      <c r="L21" s="12" t="s">
        <v>26</v>
      </c>
      <c r="M21" s="32" t="s">
        <v>26</v>
      </c>
    </row>
    <row r="22" spans="1:13" ht="16.5" customHeight="1" x14ac:dyDescent="0.25">
      <c r="A22" s="3">
        <v>15</v>
      </c>
      <c r="C22" s="3" t="s">
        <v>174</v>
      </c>
      <c r="D22" s="13" t="s">
        <v>35</v>
      </c>
      <c r="E22" s="27">
        <v>51</v>
      </c>
      <c r="F22" s="27">
        <v>51</v>
      </c>
      <c r="G22" s="12">
        <v>100</v>
      </c>
      <c r="H22" s="27">
        <v>38582</v>
      </c>
      <c r="I22" s="27">
        <v>30532</v>
      </c>
      <c r="J22" s="12">
        <v>79.135348089782795</v>
      </c>
      <c r="K22" s="12">
        <v>3902.66</v>
      </c>
      <c r="L22" s="12">
        <v>3230.3</v>
      </c>
      <c r="M22" s="32">
        <v>8.3725571510030586E-2</v>
      </c>
    </row>
    <row r="23" spans="1:13" ht="14.25" customHeight="1" x14ac:dyDescent="0.25">
      <c r="A23" s="3">
        <v>16</v>
      </c>
      <c r="C23" s="3" t="s">
        <v>175</v>
      </c>
      <c r="D23" s="13" t="s">
        <v>36</v>
      </c>
      <c r="E23" s="27" t="s">
        <v>26</v>
      </c>
      <c r="F23" s="27" t="s">
        <v>26</v>
      </c>
      <c r="G23" s="12" t="s">
        <v>26</v>
      </c>
      <c r="H23" s="27" t="s">
        <v>26</v>
      </c>
      <c r="I23" s="27" t="s">
        <v>26</v>
      </c>
      <c r="J23" s="12" t="s">
        <v>26</v>
      </c>
      <c r="K23" s="12" t="s">
        <v>26</v>
      </c>
      <c r="L23" s="12" t="s">
        <v>26</v>
      </c>
      <c r="M23" s="32" t="s">
        <v>26</v>
      </c>
    </row>
    <row r="24" spans="1:13" ht="16.5" customHeight="1" x14ac:dyDescent="0.25">
      <c r="A24" s="3">
        <v>17</v>
      </c>
      <c r="C24" s="3" t="s">
        <v>176</v>
      </c>
      <c r="D24" s="13" t="s">
        <v>37</v>
      </c>
      <c r="E24" s="27" t="s">
        <v>26</v>
      </c>
      <c r="F24" s="27" t="s">
        <v>26</v>
      </c>
      <c r="G24" s="12" t="s">
        <v>26</v>
      </c>
      <c r="H24" s="27" t="s">
        <v>26</v>
      </c>
      <c r="I24" s="27" t="s">
        <v>26</v>
      </c>
      <c r="J24" s="12" t="s">
        <v>26</v>
      </c>
      <c r="K24" s="12" t="s">
        <v>26</v>
      </c>
      <c r="L24" s="12" t="s">
        <v>26</v>
      </c>
      <c r="M24" s="32" t="s">
        <v>26</v>
      </c>
    </row>
    <row r="25" spans="1:13" ht="14.25" customHeight="1" x14ac:dyDescent="0.25">
      <c r="A25" s="3">
        <v>18</v>
      </c>
      <c r="C25" s="3" t="s">
        <v>177</v>
      </c>
      <c r="D25" s="13" t="s">
        <v>38</v>
      </c>
      <c r="E25" s="27" t="s">
        <v>26</v>
      </c>
      <c r="F25" s="27" t="s">
        <v>26</v>
      </c>
      <c r="G25" s="12" t="s">
        <v>26</v>
      </c>
      <c r="H25" s="27" t="s">
        <v>26</v>
      </c>
      <c r="I25" s="27" t="s">
        <v>26</v>
      </c>
      <c r="J25" s="12" t="s">
        <v>26</v>
      </c>
      <c r="K25" s="12" t="s">
        <v>26</v>
      </c>
      <c r="L25" s="12" t="s">
        <v>26</v>
      </c>
      <c r="M25" s="32" t="s">
        <v>26</v>
      </c>
    </row>
    <row r="26" spans="1:13" ht="16.5" customHeight="1" x14ac:dyDescent="0.25">
      <c r="A26" s="3">
        <v>19</v>
      </c>
      <c r="C26" s="3" t="s">
        <v>178</v>
      </c>
      <c r="D26" s="13" t="s">
        <v>39</v>
      </c>
      <c r="E26" s="27" t="s">
        <v>25</v>
      </c>
      <c r="F26" s="27" t="s">
        <v>25</v>
      </c>
      <c r="G26" s="12" t="s">
        <v>25</v>
      </c>
      <c r="H26" s="27" t="s">
        <v>25</v>
      </c>
      <c r="I26" s="27" t="s">
        <v>25</v>
      </c>
      <c r="J26" s="12" t="s">
        <v>25</v>
      </c>
      <c r="K26" s="12" t="s">
        <v>25</v>
      </c>
      <c r="L26" s="12" t="s">
        <v>25</v>
      </c>
      <c r="M26" s="32" t="s">
        <v>25</v>
      </c>
    </row>
    <row r="27" spans="1:13" ht="14.25" customHeight="1" x14ac:dyDescent="0.25">
      <c r="A27" s="3">
        <v>20</v>
      </c>
      <c r="C27" s="3" t="s">
        <v>179</v>
      </c>
      <c r="D27" s="13" t="s">
        <v>40</v>
      </c>
      <c r="E27" s="27" t="s">
        <v>25</v>
      </c>
      <c r="F27" s="27" t="s">
        <v>25</v>
      </c>
      <c r="G27" s="12" t="s">
        <v>25</v>
      </c>
      <c r="H27" s="27" t="s">
        <v>25</v>
      </c>
      <c r="I27" s="27" t="s">
        <v>25</v>
      </c>
      <c r="J27" s="12" t="s">
        <v>25</v>
      </c>
      <c r="K27" s="12" t="s">
        <v>25</v>
      </c>
      <c r="L27" s="12" t="s">
        <v>25</v>
      </c>
      <c r="M27" s="32" t="s">
        <v>25</v>
      </c>
    </row>
    <row r="28" spans="1:13" ht="16.5" customHeight="1" x14ac:dyDescent="0.25">
      <c r="A28" s="3">
        <v>21</v>
      </c>
      <c r="C28" s="3" t="s">
        <v>180</v>
      </c>
      <c r="D28" s="13" t="s">
        <v>41</v>
      </c>
      <c r="E28" s="27">
        <v>10</v>
      </c>
      <c r="F28" s="27">
        <v>10</v>
      </c>
      <c r="G28" s="12">
        <v>100</v>
      </c>
      <c r="H28" s="27">
        <v>6468</v>
      </c>
      <c r="I28" s="27">
        <v>3969</v>
      </c>
      <c r="J28" s="12">
        <v>61.363636363636367</v>
      </c>
      <c r="K28" s="12">
        <v>696.62999999999988</v>
      </c>
      <c r="L28" s="12">
        <v>691.93</v>
      </c>
      <c r="M28" s="32">
        <v>0.10697742733457018</v>
      </c>
    </row>
    <row r="29" spans="1:13" ht="14.25" customHeight="1" x14ac:dyDescent="0.25">
      <c r="A29" s="3">
        <v>22</v>
      </c>
      <c r="C29" s="3" t="s">
        <v>181</v>
      </c>
      <c r="D29" s="13" t="s">
        <v>42</v>
      </c>
      <c r="E29" s="27" t="s">
        <v>26</v>
      </c>
      <c r="F29" s="27" t="s">
        <v>26</v>
      </c>
      <c r="G29" s="12" t="s">
        <v>26</v>
      </c>
      <c r="H29" s="27" t="s">
        <v>26</v>
      </c>
      <c r="I29" s="27" t="s">
        <v>26</v>
      </c>
      <c r="J29" s="12" t="s">
        <v>26</v>
      </c>
      <c r="K29" s="12" t="s">
        <v>26</v>
      </c>
      <c r="L29" s="12" t="s">
        <v>26</v>
      </c>
      <c r="M29" s="32" t="s">
        <v>26</v>
      </c>
    </row>
    <row r="30" spans="1:13" ht="16.5" customHeight="1" x14ac:dyDescent="0.25">
      <c r="A30" s="3">
        <v>23</v>
      </c>
      <c r="C30" s="3" t="s">
        <v>182</v>
      </c>
      <c r="D30" s="13" t="s">
        <v>43</v>
      </c>
      <c r="E30" s="27" t="s">
        <v>26</v>
      </c>
      <c r="F30" s="27" t="s">
        <v>26</v>
      </c>
      <c r="G30" s="12" t="s">
        <v>26</v>
      </c>
      <c r="H30" s="27" t="s">
        <v>26</v>
      </c>
      <c r="I30" s="27" t="s">
        <v>26</v>
      </c>
      <c r="J30" s="12" t="s">
        <v>26</v>
      </c>
      <c r="K30" s="12" t="s">
        <v>26</v>
      </c>
      <c r="L30" s="12" t="s">
        <v>26</v>
      </c>
      <c r="M30" s="32" t="s">
        <v>26</v>
      </c>
    </row>
    <row r="31" spans="1:13" ht="14.25" customHeight="1" x14ac:dyDescent="0.25">
      <c r="A31" s="3">
        <v>24</v>
      </c>
      <c r="C31" s="3" t="s">
        <v>183</v>
      </c>
      <c r="D31" s="13" t="s">
        <v>44</v>
      </c>
      <c r="E31" s="27">
        <v>30</v>
      </c>
      <c r="F31" s="27">
        <v>30</v>
      </c>
      <c r="G31" s="12">
        <v>100</v>
      </c>
      <c r="H31" s="27">
        <v>3122</v>
      </c>
      <c r="I31" s="27">
        <v>3057</v>
      </c>
      <c r="J31" s="12">
        <v>97.918001281229976</v>
      </c>
      <c r="K31" s="12">
        <v>231.98999999999998</v>
      </c>
      <c r="L31" s="12">
        <v>226.80000000000004</v>
      </c>
      <c r="M31" s="32">
        <v>7.2645739910313908E-2</v>
      </c>
    </row>
    <row r="32" spans="1:13" ht="16.5" customHeight="1" x14ac:dyDescent="0.25">
      <c r="A32" s="3">
        <v>25</v>
      </c>
      <c r="C32" s="3" t="s">
        <v>184</v>
      </c>
      <c r="D32" s="13" t="s">
        <v>45</v>
      </c>
      <c r="E32" s="27" t="s">
        <v>26</v>
      </c>
      <c r="F32" s="27" t="s">
        <v>26</v>
      </c>
      <c r="G32" s="12" t="s">
        <v>26</v>
      </c>
      <c r="H32" s="27" t="s">
        <v>26</v>
      </c>
      <c r="I32" s="27" t="s">
        <v>26</v>
      </c>
      <c r="J32" s="12" t="s">
        <v>26</v>
      </c>
      <c r="K32" s="12" t="s">
        <v>26</v>
      </c>
      <c r="L32" s="12" t="s">
        <v>26</v>
      </c>
      <c r="M32" s="32" t="s">
        <v>26</v>
      </c>
    </row>
    <row r="33" spans="1:13" ht="14.25" customHeight="1" x14ac:dyDescent="0.25">
      <c r="A33" s="3">
        <v>26</v>
      </c>
      <c r="C33" s="3" t="s">
        <v>185</v>
      </c>
      <c r="D33" s="13" t="s">
        <v>46</v>
      </c>
      <c r="E33" s="27" t="s">
        <v>26</v>
      </c>
      <c r="F33" s="27" t="s">
        <v>26</v>
      </c>
      <c r="G33" s="12" t="s">
        <v>26</v>
      </c>
      <c r="H33" s="27" t="s">
        <v>26</v>
      </c>
      <c r="I33" s="27" t="s">
        <v>26</v>
      </c>
      <c r="J33" s="12" t="s">
        <v>26</v>
      </c>
      <c r="K33" s="12" t="s">
        <v>26</v>
      </c>
      <c r="L33" s="12" t="s">
        <v>26</v>
      </c>
      <c r="M33" s="32" t="s">
        <v>26</v>
      </c>
    </row>
    <row r="34" spans="1:13" ht="16.5" customHeight="1" x14ac:dyDescent="0.25">
      <c r="A34" s="3">
        <v>27</v>
      </c>
      <c r="C34" s="3" t="s">
        <v>186</v>
      </c>
      <c r="D34" s="13" t="s">
        <v>47</v>
      </c>
      <c r="E34" s="27" t="s">
        <v>25</v>
      </c>
      <c r="F34" s="27" t="s">
        <v>25</v>
      </c>
      <c r="G34" s="12" t="s">
        <v>25</v>
      </c>
      <c r="H34" s="27" t="s">
        <v>25</v>
      </c>
      <c r="I34" s="27" t="s">
        <v>25</v>
      </c>
      <c r="J34" s="12" t="s">
        <v>25</v>
      </c>
      <c r="K34" s="12" t="s">
        <v>25</v>
      </c>
      <c r="L34" s="12" t="s">
        <v>25</v>
      </c>
      <c r="M34" s="32" t="s">
        <v>25</v>
      </c>
    </row>
    <row r="35" spans="1:13" ht="14.25" customHeight="1" x14ac:dyDescent="0.25">
      <c r="A35" s="3">
        <v>28</v>
      </c>
      <c r="C35" s="3" t="s">
        <v>187</v>
      </c>
      <c r="D35" s="13" t="s">
        <v>48</v>
      </c>
      <c r="E35" s="27" t="s">
        <v>26</v>
      </c>
      <c r="F35" s="27" t="s">
        <v>26</v>
      </c>
      <c r="G35" s="12" t="s">
        <v>26</v>
      </c>
      <c r="H35" s="27" t="s">
        <v>26</v>
      </c>
      <c r="I35" s="27" t="s">
        <v>26</v>
      </c>
      <c r="J35" s="12" t="s">
        <v>26</v>
      </c>
      <c r="K35" s="12" t="s">
        <v>26</v>
      </c>
      <c r="L35" s="12" t="s">
        <v>26</v>
      </c>
      <c r="M35" s="32" t="s">
        <v>26</v>
      </c>
    </row>
    <row r="36" spans="1:13" ht="16.5" customHeight="1" x14ac:dyDescent="0.25">
      <c r="A36" s="3">
        <v>29</v>
      </c>
      <c r="C36" s="3" t="s">
        <v>188</v>
      </c>
      <c r="D36" s="13" t="s">
        <v>49</v>
      </c>
      <c r="E36" s="27">
        <v>6</v>
      </c>
      <c r="F36" s="27">
        <v>3</v>
      </c>
      <c r="G36" s="12">
        <v>50</v>
      </c>
      <c r="H36" s="27">
        <v>1067</v>
      </c>
      <c r="I36" s="27">
        <v>474</v>
      </c>
      <c r="J36" s="12">
        <v>44.423617619493911</v>
      </c>
      <c r="K36" s="12">
        <v>131.95000000000002</v>
      </c>
      <c r="L36" s="12">
        <v>125.05000000000001</v>
      </c>
      <c r="M36" s="32">
        <v>0.11719775070290535</v>
      </c>
    </row>
    <row r="37" spans="1:13" ht="14.25" customHeight="1" x14ac:dyDescent="0.25">
      <c r="A37" s="3">
        <v>30</v>
      </c>
      <c r="C37" s="3" t="s">
        <v>189</v>
      </c>
      <c r="D37" s="13" t="s">
        <v>50</v>
      </c>
      <c r="E37" s="27">
        <v>4</v>
      </c>
      <c r="F37" s="27">
        <v>4</v>
      </c>
      <c r="G37" s="12">
        <v>100</v>
      </c>
      <c r="H37" s="27">
        <v>339</v>
      </c>
      <c r="I37" s="27">
        <v>339</v>
      </c>
      <c r="J37" s="12">
        <v>100</v>
      </c>
      <c r="K37" s="12">
        <v>45.34</v>
      </c>
      <c r="L37" s="12">
        <v>41.14</v>
      </c>
      <c r="M37" s="32">
        <v>0.12135693215339233</v>
      </c>
    </row>
    <row r="38" spans="1:13" ht="16.5" customHeight="1" x14ac:dyDescent="0.25">
      <c r="A38" s="3">
        <v>32</v>
      </c>
      <c r="C38" s="3" t="s">
        <v>191</v>
      </c>
      <c r="D38" s="13" t="s">
        <v>51</v>
      </c>
      <c r="E38" s="27" t="s">
        <v>26</v>
      </c>
      <c r="F38" s="27" t="s">
        <v>26</v>
      </c>
      <c r="G38" s="12" t="s">
        <v>26</v>
      </c>
      <c r="H38" s="27" t="s">
        <v>26</v>
      </c>
      <c r="I38" s="27" t="s">
        <v>26</v>
      </c>
      <c r="J38" s="12" t="s">
        <v>26</v>
      </c>
      <c r="K38" s="12" t="s">
        <v>26</v>
      </c>
      <c r="L38" s="12" t="s">
        <v>26</v>
      </c>
      <c r="M38" s="32" t="s">
        <v>26</v>
      </c>
    </row>
    <row r="39" spans="1:13" ht="14.25" customHeight="1" x14ac:dyDescent="0.25">
      <c r="A39" s="3">
        <v>33</v>
      </c>
      <c r="C39" s="3" t="s">
        <v>192</v>
      </c>
      <c r="D39" s="13" t="s">
        <v>52</v>
      </c>
      <c r="E39" s="27">
        <v>10</v>
      </c>
      <c r="F39" s="27">
        <v>7</v>
      </c>
      <c r="G39" s="12">
        <v>70</v>
      </c>
      <c r="H39" s="27">
        <v>3453</v>
      </c>
      <c r="I39" s="27">
        <v>283</v>
      </c>
      <c r="J39" s="12">
        <v>8.1957717926440772</v>
      </c>
      <c r="K39" s="12">
        <v>301.72000000000003</v>
      </c>
      <c r="L39" s="12">
        <v>298.29000000000002</v>
      </c>
      <c r="M39" s="32">
        <v>8.638575152041704E-2</v>
      </c>
    </row>
    <row r="40" spans="1:13" ht="16.5" customHeight="1" x14ac:dyDescent="0.25">
      <c r="A40" s="3">
        <v>34</v>
      </c>
      <c r="C40" s="3" t="s">
        <v>193</v>
      </c>
      <c r="D40" s="11" t="s">
        <v>53</v>
      </c>
      <c r="E40" s="27">
        <v>62</v>
      </c>
      <c r="F40" s="27">
        <v>62</v>
      </c>
      <c r="G40" s="12">
        <v>100</v>
      </c>
      <c r="H40" s="27">
        <v>33527</v>
      </c>
      <c r="I40" s="27">
        <v>31448</v>
      </c>
      <c r="J40" s="12">
        <v>93.799027649357228</v>
      </c>
      <c r="K40" s="12">
        <v>2743.1400000000003</v>
      </c>
      <c r="L40" s="12">
        <v>2476.48</v>
      </c>
      <c r="M40" s="32">
        <v>7.3865242938527156E-2</v>
      </c>
    </row>
    <row r="41" spans="1:13" ht="14.25" customHeight="1" x14ac:dyDescent="0.25">
      <c r="A41" s="3">
        <v>35</v>
      </c>
      <c r="C41" s="3" t="s">
        <v>194</v>
      </c>
      <c r="D41" s="13" t="s">
        <v>54</v>
      </c>
      <c r="E41" s="27">
        <v>43</v>
      </c>
      <c r="F41" s="27">
        <v>43</v>
      </c>
      <c r="G41" s="12">
        <v>100</v>
      </c>
      <c r="H41" s="27">
        <v>21514</v>
      </c>
      <c r="I41" s="27">
        <v>21079</v>
      </c>
      <c r="J41" s="12">
        <v>97.978060797620159</v>
      </c>
      <c r="K41" s="12">
        <v>1600.5000000000002</v>
      </c>
      <c r="L41" s="12">
        <v>1457.3</v>
      </c>
      <c r="M41" s="32">
        <v>6.7737287347773539E-2</v>
      </c>
    </row>
    <row r="42" spans="1:13" ht="16.5" customHeight="1" x14ac:dyDescent="0.25">
      <c r="A42" s="3">
        <v>36</v>
      </c>
      <c r="C42" s="3" t="s">
        <v>195</v>
      </c>
      <c r="D42" s="13" t="s">
        <v>55</v>
      </c>
      <c r="E42" s="27">
        <v>7</v>
      </c>
      <c r="F42" s="27">
        <v>7</v>
      </c>
      <c r="G42" s="12">
        <v>100</v>
      </c>
      <c r="H42" s="27">
        <v>5196</v>
      </c>
      <c r="I42" s="27">
        <v>5196</v>
      </c>
      <c r="J42" s="12">
        <v>100</v>
      </c>
      <c r="K42" s="12">
        <v>451.99</v>
      </c>
      <c r="L42" s="12">
        <v>447.99</v>
      </c>
      <c r="M42" s="32">
        <v>8.6218244803695152E-2</v>
      </c>
    </row>
    <row r="43" spans="1:13" ht="14.25" customHeight="1" x14ac:dyDescent="0.25">
      <c r="D43" s="13" t="s">
        <v>56</v>
      </c>
      <c r="E43" s="27">
        <v>9</v>
      </c>
      <c r="F43" s="27">
        <v>9</v>
      </c>
      <c r="G43" s="12">
        <v>100</v>
      </c>
      <c r="H43" s="27">
        <v>6336</v>
      </c>
      <c r="I43" s="27">
        <v>5072</v>
      </c>
      <c r="J43" s="12">
        <v>80.050505050505052</v>
      </c>
      <c r="K43" s="12">
        <v>662.12</v>
      </c>
      <c r="L43" s="12">
        <v>543.14</v>
      </c>
      <c r="M43" s="32">
        <v>8.5722853535353527E-2</v>
      </c>
    </row>
    <row r="44" spans="1:13" ht="16.5" customHeight="1" x14ac:dyDescent="0.25">
      <c r="D44" s="13" t="s">
        <v>57</v>
      </c>
      <c r="E44" s="27" t="s">
        <v>26</v>
      </c>
      <c r="F44" s="27" t="s">
        <v>26</v>
      </c>
      <c r="G44" s="12" t="s">
        <v>26</v>
      </c>
      <c r="H44" s="27" t="s">
        <v>26</v>
      </c>
      <c r="I44" s="27" t="s">
        <v>26</v>
      </c>
      <c r="J44" s="12" t="s">
        <v>26</v>
      </c>
      <c r="K44" s="12" t="s">
        <v>26</v>
      </c>
      <c r="L44" s="12" t="s">
        <v>26</v>
      </c>
      <c r="M44" s="32" t="s">
        <v>26</v>
      </c>
    </row>
    <row r="45" spans="1:13" ht="14.25" customHeight="1" x14ac:dyDescent="0.25">
      <c r="D45" s="13" t="s">
        <v>58</v>
      </c>
      <c r="E45" s="27">
        <v>3</v>
      </c>
      <c r="F45" s="27">
        <v>3</v>
      </c>
      <c r="G45" s="12">
        <v>100</v>
      </c>
      <c r="H45" s="27">
        <v>481</v>
      </c>
      <c r="I45" s="27">
        <v>101</v>
      </c>
      <c r="J45" s="12">
        <v>20.997920997920996</v>
      </c>
      <c r="K45" s="12">
        <v>28.53</v>
      </c>
      <c r="L45" s="12">
        <v>28.05</v>
      </c>
      <c r="M45" s="32">
        <v>5.8316008316008319E-2</v>
      </c>
    </row>
    <row r="46" spans="1:13" ht="12.75" x14ac:dyDescent="0.2"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ht="12.75" x14ac:dyDescent="0.2">
      <c r="D47" s="3"/>
      <c r="E47" s="3"/>
      <c r="F47" s="3"/>
      <c r="G47" s="3"/>
      <c r="H47" s="3"/>
      <c r="I47" s="3"/>
      <c r="J47" s="3"/>
      <c r="K47" s="3"/>
      <c r="L47" s="3"/>
      <c r="M47" s="3"/>
    </row>
    <row r="48" spans="1:13" ht="12.75" x14ac:dyDescent="0.2"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4:13" ht="12.75" x14ac:dyDescent="0.2"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4:13" ht="12.75" x14ac:dyDescent="0.2"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4:13" ht="12.75" x14ac:dyDescent="0.2">
      <c r="D51" s="3"/>
      <c r="E51" s="3"/>
      <c r="F51" s="3"/>
      <c r="G51" s="3"/>
      <c r="H51" s="3"/>
      <c r="I51" s="3"/>
      <c r="J51" s="3"/>
      <c r="K51" s="3"/>
      <c r="L51" s="3"/>
      <c r="M51" s="3"/>
    </row>
    <row r="52" spans="4:13" ht="12.75" x14ac:dyDescent="0.2">
      <c r="D52" s="3"/>
      <c r="E52" s="3"/>
      <c r="F52" s="3"/>
      <c r="G52" s="3"/>
      <c r="H52" s="3"/>
      <c r="I52" s="3"/>
      <c r="J52" s="3"/>
      <c r="K52" s="3"/>
      <c r="L52" s="3"/>
      <c r="M52" s="3"/>
    </row>
    <row r="53" spans="4:13" ht="12.75" x14ac:dyDescent="0.2"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4:13" ht="12.75" x14ac:dyDescent="0.2">
      <c r="D54" s="3"/>
      <c r="E54" s="3"/>
      <c r="F54" s="3"/>
      <c r="G54" s="3"/>
      <c r="H54" s="3"/>
      <c r="I54" s="3"/>
      <c r="J54" s="3"/>
      <c r="K54" s="3"/>
      <c r="L54" s="3"/>
      <c r="M54" s="3"/>
    </row>
    <row r="55" spans="4:13" ht="12.75" x14ac:dyDescent="0.2">
      <c r="D55" s="3"/>
      <c r="E55" s="3"/>
      <c r="F55" s="3"/>
      <c r="G55" s="3"/>
      <c r="H55" s="3"/>
      <c r="I55" s="3"/>
      <c r="J55" s="3"/>
      <c r="K55" s="3"/>
      <c r="L55" s="3"/>
      <c r="M55" s="3"/>
    </row>
    <row r="56" spans="4:13" ht="12.75" x14ac:dyDescent="0.2">
      <c r="D56" s="3"/>
      <c r="E56" s="3"/>
      <c r="F56" s="3"/>
      <c r="G56" s="3"/>
      <c r="H56" s="3"/>
      <c r="I56" s="3"/>
      <c r="J56" s="3"/>
      <c r="K56" s="3"/>
      <c r="L56" s="3"/>
      <c r="M56" s="3"/>
    </row>
    <row r="57" spans="4:13" ht="12.75" x14ac:dyDescent="0.2">
      <c r="D57" s="3"/>
      <c r="E57" s="3"/>
      <c r="F57" s="3"/>
      <c r="G57" s="3"/>
      <c r="H57" s="3"/>
      <c r="I57" s="3"/>
      <c r="J57" s="3"/>
      <c r="K57" s="3"/>
      <c r="L57" s="3"/>
      <c r="M57" s="3"/>
    </row>
    <row r="58" spans="4:13" ht="12.75" x14ac:dyDescent="0.2"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4:13" ht="12.75" x14ac:dyDescent="0.2">
      <c r="D59" s="3"/>
      <c r="E59" s="3"/>
      <c r="F59" s="3"/>
      <c r="G59" s="3"/>
      <c r="H59" s="3"/>
      <c r="I59" s="3"/>
      <c r="J59" s="3"/>
      <c r="K59" s="3"/>
      <c r="L59" s="3"/>
      <c r="M59" s="3"/>
    </row>
    <row r="60" spans="4:13" ht="12.75" x14ac:dyDescent="0.2">
      <c r="D60" s="3"/>
      <c r="E60" s="3"/>
      <c r="F60" s="3"/>
      <c r="G60" s="3"/>
      <c r="H60" s="3"/>
      <c r="I60" s="3"/>
      <c r="J60" s="3"/>
      <c r="K60" s="3"/>
      <c r="L60" s="3"/>
      <c r="M60" s="3"/>
    </row>
    <row r="61" spans="4:13" ht="12.75" x14ac:dyDescent="0.2">
      <c r="D61" s="3"/>
      <c r="E61" s="3"/>
      <c r="F61" s="3"/>
      <c r="G61" s="3"/>
      <c r="H61" s="3"/>
      <c r="I61" s="3"/>
      <c r="J61" s="3"/>
      <c r="K61" s="3"/>
      <c r="L61" s="3"/>
      <c r="M61" s="3"/>
    </row>
    <row r="62" spans="4:13" ht="12.75" x14ac:dyDescent="0.2">
      <c r="D62" s="3"/>
      <c r="E62" s="3"/>
      <c r="F62" s="3"/>
      <c r="G62" s="3"/>
      <c r="H62" s="3"/>
      <c r="I62" s="3"/>
      <c r="J62" s="3"/>
      <c r="K62" s="3"/>
      <c r="L62" s="3"/>
      <c r="M62" s="3"/>
    </row>
    <row r="63" spans="4:13" ht="12.75" x14ac:dyDescent="0.2">
      <c r="D63" s="3"/>
      <c r="E63" s="3"/>
      <c r="F63" s="3"/>
      <c r="G63" s="3"/>
      <c r="H63" s="3"/>
      <c r="I63" s="3"/>
      <c r="J63" s="3"/>
      <c r="K63" s="3"/>
      <c r="L63" s="3"/>
      <c r="M63" s="3"/>
    </row>
    <row r="64" spans="4:13" ht="12.75" x14ac:dyDescent="0.2">
      <c r="D64" s="3"/>
      <c r="E64" s="3"/>
      <c r="F64" s="3"/>
      <c r="G64" s="3"/>
      <c r="H64" s="3"/>
      <c r="I64" s="3"/>
      <c r="J64" s="3"/>
      <c r="K64" s="3"/>
      <c r="L64" s="3"/>
      <c r="M64" s="3"/>
    </row>
    <row r="65" spans="4:13" ht="12.75" x14ac:dyDescent="0.2">
      <c r="D65" s="3"/>
      <c r="E65" s="3"/>
      <c r="F65" s="3"/>
      <c r="G65" s="3"/>
      <c r="H65" s="3"/>
      <c r="I65" s="3"/>
      <c r="J65" s="3"/>
      <c r="K65" s="3"/>
      <c r="L65" s="3"/>
      <c r="M65" s="3"/>
    </row>
    <row r="66" spans="4:13" ht="12.75" x14ac:dyDescent="0.2">
      <c r="D66" s="3"/>
      <c r="E66" s="3"/>
      <c r="F66" s="3"/>
      <c r="G66" s="3"/>
      <c r="H66" s="3"/>
      <c r="I66" s="3"/>
      <c r="J66" s="3"/>
      <c r="K66" s="3"/>
      <c r="L66" s="3"/>
      <c r="M66" s="3"/>
    </row>
    <row r="67" spans="4:13" ht="12.75" x14ac:dyDescent="0.2">
      <c r="D67" s="3"/>
      <c r="E67" s="3"/>
      <c r="F67" s="3"/>
      <c r="G67" s="3"/>
      <c r="H67" s="3"/>
      <c r="I67" s="3"/>
      <c r="J67" s="3"/>
      <c r="K67" s="3"/>
      <c r="L67" s="3"/>
      <c r="M67" s="3"/>
    </row>
    <row r="68" spans="4:13" ht="12.75" x14ac:dyDescent="0.2">
      <c r="D68" s="3"/>
      <c r="E68" s="3"/>
      <c r="F68" s="3"/>
      <c r="G68" s="3"/>
      <c r="H68" s="3"/>
      <c r="I68" s="3"/>
      <c r="J68" s="3"/>
      <c r="K68" s="3"/>
      <c r="L68" s="3"/>
      <c r="M68" s="3"/>
    </row>
    <row r="69" spans="4:13" ht="12.75" x14ac:dyDescent="0.2">
      <c r="D69" s="3"/>
      <c r="E69" s="3"/>
      <c r="F69" s="3"/>
      <c r="G69" s="3"/>
      <c r="H69" s="3"/>
      <c r="I69" s="3"/>
      <c r="J69" s="3"/>
      <c r="K69" s="3"/>
      <c r="L69" s="3"/>
      <c r="M69" s="3"/>
    </row>
    <row r="70" spans="4:13" ht="12.75" x14ac:dyDescent="0.2">
      <c r="D70" s="3"/>
      <c r="E70" s="3"/>
      <c r="F70" s="3"/>
      <c r="G70" s="3"/>
      <c r="H70" s="3"/>
      <c r="I70" s="3"/>
      <c r="J70" s="3"/>
      <c r="K70" s="3"/>
      <c r="L70" s="3"/>
      <c r="M70" s="3"/>
    </row>
    <row r="71" spans="4:13" ht="12.75" x14ac:dyDescent="0.2">
      <c r="D71" s="3"/>
      <c r="E71" s="3"/>
      <c r="F71" s="3"/>
      <c r="G71" s="3"/>
      <c r="H71" s="3"/>
      <c r="I71" s="3"/>
      <c r="J71" s="3"/>
      <c r="K71" s="3"/>
      <c r="L71" s="3"/>
      <c r="M71" s="3"/>
    </row>
    <row r="72" spans="4:13" ht="12.75" x14ac:dyDescent="0.2">
      <c r="D72" s="3"/>
      <c r="E72" s="3"/>
      <c r="F72" s="3"/>
      <c r="G72" s="3"/>
      <c r="H72" s="3"/>
      <c r="I72" s="3"/>
      <c r="J72" s="3"/>
      <c r="K72" s="3"/>
      <c r="L72" s="3"/>
      <c r="M72" s="3"/>
    </row>
    <row r="73" spans="4:13" ht="12.75" x14ac:dyDescent="0.2">
      <c r="D73" s="3"/>
      <c r="E73" s="3"/>
      <c r="F73" s="3"/>
      <c r="G73" s="3"/>
      <c r="H73" s="3"/>
      <c r="I73" s="3"/>
      <c r="J73" s="3"/>
      <c r="K73" s="3"/>
      <c r="L73" s="3"/>
      <c r="M73" s="3"/>
    </row>
    <row r="74" spans="4:13" ht="12.75" x14ac:dyDescent="0.2">
      <c r="D74" s="3"/>
      <c r="E74" s="3"/>
      <c r="F74" s="3"/>
      <c r="G74" s="3"/>
      <c r="H74" s="3"/>
      <c r="I74" s="3"/>
      <c r="J74" s="3"/>
      <c r="K74" s="3"/>
      <c r="L74" s="3"/>
      <c r="M74" s="3"/>
    </row>
    <row r="75" spans="4:13" ht="12.75" x14ac:dyDescent="0.2">
      <c r="D75" s="3"/>
      <c r="E75" s="3"/>
      <c r="F75" s="3"/>
      <c r="G75" s="3"/>
      <c r="H75" s="3"/>
      <c r="I75" s="3"/>
      <c r="J75" s="3"/>
      <c r="K75" s="3"/>
      <c r="L75" s="3"/>
      <c r="M75" s="3"/>
    </row>
    <row r="76" spans="4:13" ht="12.75" x14ac:dyDescent="0.2">
      <c r="D76" s="3"/>
      <c r="E76" s="3"/>
      <c r="F76" s="3"/>
      <c r="G76" s="3"/>
      <c r="H76" s="3"/>
      <c r="I76" s="3"/>
      <c r="J76" s="3"/>
      <c r="K76" s="3"/>
      <c r="L76" s="3"/>
      <c r="M76" s="3"/>
    </row>
    <row r="77" spans="4:13" ht="12.75" x14ac:dyDescent="0.2">
      <c r="D77" s="3"/>
      <c r="E77" s="3"/>
      <c r="F77" s="3"/>
      <c r="G77" s="3"/>
      <c r="H77" s="3"/>
      <c r="I77" s="3"/>
      <c r="J77" s="3"/>
      <c r="K77" s="3"/>
      <c r="L77" s="3"/>
      <c r="M77" s="3"/>
    </row>
    <row r="78" spans="4:13" ht="12.75" x14ac:dyDescent="0.2">
      <c r="D78" s="3"/>
      <c r="E78" s="3"/>
      <c r="F78" s="3"/>
      <c r="G78" s="3"/>
      <c r="H78" s="3"/>
      <c r="I78" s="3"/>
      <c r="J78" s="3"/>
      <c r="K78" s="3"/>
      <c r="L78" s="3"/>
      <c r="M78" s="3"/>
    </row>
    <row r="79" spans="4:13" ht="12.75" x14ac:dyDescent="0.2">
      <c r="D79" s="3"/>
      <c r="E79" s="3"/>
      <c r="F79" s="3"/>
      <c r="G79" s="3"/>
      <c r="H79" s="3"/>
      <c r="I79" s="3"/>
      <c r="J79" s="3"/>
      <c r="K79" s="3"/>
      <c r="L79" s="3"/>
      <c r="M79" s="3"/>
    </row>
    <row r="80" spans="4:13" ht="12.75" x14ac:dyDescent="0.2">
      <c r="D80" s="3"/>
      <c r="E80" s="3"/>
      <c r="F80" s="3"/>
      <c r="G80" s="3"/>
      <c r="H80" s="3"/>
      <c r="I80" s="3"/>
      <c r="J80" s="3"/>
      <c r="K80" s="3"/>
      <c r="L80" s="3"/>
      <c r="M80" s="3"/>
    </row>
    <row r="81" spans="4:13" ht="12.75" x14ac:dyDescent="0.2">
      <c r="D81" s="3"/>
      <c r="E81" s="3"/>
      <c r="F81" s="3"/>
      <c r="G81" s="3"/>
      <c r="H81" s="3"/>
      <c r="I81" s="3"/>
      <c r="J81" s="3"/>
      <c r="K81" s="3"/>
      <c r="L81" s="3"/>
      <c r="M81" s="3"/>
    </row>
    <row r="82" spans="4:13" ht="12.75" x14ac:dyDescent="0.2">
      <c r="D82" s="3"/>
      <c r="E82" s="3"/>
      <c r="F82" s="3"/>
      <c r="G82" s="3"/>
      <c r="H82" s="3"/>
      <c r="I82" s="3"/>
      <c r="J82" s="3"/>
      <c r="K82" s="3"/>
      <c r="L82" s="3"/>
      <c r="M82" s="3"/>
    </row>
    <row r="83" spans="4:13" ht="12.75" x14ac:dyDescent="0.2">
      <c r="D83" s="3"/>
      <c r="E83" s="3"/>
      <c r="F83" s="3"/>
      <c r="G83" s="3"/>
      <c r="H83" s="3"/>
      <c r="I83" s="3"/>
      <c r="J83" s="3"/>
      <c r="K83" s="3"/>
      <c r="L83" s="3"/>
      <c r="M83" s="3"/>
    </row>
    <row r="84" spans="4:13" ht="12.75" x14ac:dyDescent="0.2">
      <c r="D84" s="3"/>
      <c r="E84" s="3"/>
      <c r="F84" s="3"/>
      <c r="G84" s="3"/>
      <c r="H84" s="3"/>
      <c r="I84" s="3"/>
      <c r="J84" s="3"/>
      <c r="K84" s="3"/>
      <c r="L84" s="3"/>
      <c r="M84" s="3"/>
    </row>
    <row r="85" spans="4:13" ht="12.75" x14ac:dyDescent="0.2">
      <c r="D85" s="3"/>
      <c r="E85" s="3"/>
      <c r="F85" s="3"/>
      <c r="G85" s="3"/>
      <c r="H85" s="3"/>
      <c r="I85" s="3"/>
      <c r="J85" s="3"/>
      <c r="K85" s="3"/>
      <c r="L85" s="3"/>
      <c r="M85" s="3"/>
    </row>
    <row r="86" spans="4:13" ht="12.75" x14ac:dyDescent="0.2">
      <c r="D86" s="3"/>
      <c r="E86" s="3"/>
      <c r="F86" s="3"/>
      <c r="G86" s="3"/>
      <c r="H86" s="3"/>
      <c r="I86" s="3"/>
      <c r="J86" s="3"/>
      <c r="K86" s="3"/>
      <c r="L86" s="3"/>
      <c r="M86" s="3"/>
    </row>
    <row r="87" spans="4:13" ht="12.75" x14ac:dyDescent="0.2">
      <c r="D87" s="3"/>
      <c r="E87" s="3"/>
      <c r="F87" s="3"/>
      <c r="G87" s="3"/>
      <c r="H87" s="3"/>
      <c r="I87" s="3"/>
      <c r="J87" s="3"/>
      <c r="K87" s="3"/>
      <c r="L87" s="3"/>
      <c r="M87" s="3"/>
    </row>
    <row r="88" spans="4:13" ht="12.75" x14ac:dyDescent="0.2">
      <c r="D88" s="3"/>
      <c r="E88" s="3"/>
      <c r="F88" s="3"/>
      <c r="G88" s="3"/>
      <c r="H88" s="3"/>
      <c r="I88" s="3"/>
      <c r="J88" s="3"/>
      <c r="K88" s="3"/>
      <c r="L88" s="3"/>
      <c r="M88" s="3"/>
    </row>
    <row r="89" spans="4:13" ht="12.75" x14ac:dyDescent="0.2"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4:13" ht="12.75" x14ac:dyDescent="0.2">
      <c r="D90" s="3"/>
      <c r="E90" s="3"/>
      <c r="F90" s="3"/>
      <c r="G90" s="3"/>
      <c r="H90" s="3"/>
      <c r="I90" s="3"/>
      <c r="J90" s="3"/>
      <c r="K90" s="3"/>
      <c r="L90" s="3"/>
      <c r="M90" s="3"/>
    </row>
    <row r="91" spans="4:13" ht="12.75" x14ac:dyDescent="0.2">
      <c r="D91" s="3"/>
      <c r="E91" s="3"/>
      <c r="F91" s="3"/>
      <c r="G91" s="3"/>
      <c r="H91" s="3"/>
      <c r="I91" s="3"/>
      <c r="J91" s="3"/>
      <c r="K91" s="3"/>
      <c r="L91" s="3"/>
      <c r="M91" s="3"/>
    </row>
    <row r="92" spans="4:13" ht="12.75" x14ac:dyDescent="0.2">
      <c r="D92" s="3"/>
      <c r="E92" s="3"/>
      <c r="F92" s="3"/>
      <c r="G92" s="3"/>
      <c r="H92" s="3"/>
      <c r="I92" s="3"/>
      <c r="J92" s="3"/>
      <c r="K92" s="3"/>
      <c r="L92" s="3"/>
      <c r="M92" s="3"/>
    </row>
    <row r="93" spans="4:13" ht="12.75" x14ac:dyDescent="0.2">
      <c r="D93" s="3"/>
      <c r="E93" s="3"/>
      <c r="F93" s="3"/>
      <c r="G93" s="3"/>
      <c r="H93" s="3"/>
      <c r="I93" s="3"/>
      <c r="J93" s="3"/>
      <c r="K93" s="3"/>
      <c r="L93" s="3"/>
      <c r="M93" s="3"/>
    </row>
    <row r="94" spans="4:13" ht="12.75" x14ac:dyDescent="0.2">
      <c r="D94" s="3"/>
      <c r="E94" s="3"/>
      <c r="F94" s="3"/>
      <c r="G94" s="3"/>
      <c r="H94" s="3"/>
      <c r="I94" s="3"/>
      <c r="J94" s="3"/>
      <c r="K94" s="3"/>
      <c r="L94" s="3"/>
      <c r="M94" s="3"/>
    </row>
    <row r="95" spans="4:13" ht="12.75" x14ac:dyDescent="0.2">
      <c r="D95" s="3"/>
      <c r="E95" s="3"/>
      <c r="F95" s="3"/>
      <c r="G95" s="3"/>
      <c r="H95" s="3"/>
      <c r="I95" s="3"/>
      <c r="J95" s="3"/>
      <c r="K95" s="3"/>
      <c r="L95" s="3"/>
      <c r="M95" s="3"/>
    </row>
    <row r="96" spans="4:13" ht="12.75" x14ac:dyDescent="0.2">
      <c r="D96" s="3"/>
      <c r="E96" s="3"/>
      <c r="F96" s="3"/>
      <c r="G96" s="3"/>
      <c r="H96" s="3"/>
      <c r="I96" s="3"/>
      <c r="J96" s="3"/>
      <c r="K96" s="3"/>
      <c r="L96" s="3"/>
      <c r="M96" s="3"/>
    </row>
    <row r="97" spans="4:13" ht="12.75" x14ac:dyDescent="0.2">
      <c r="D97" s="3"/>
      <c r="E97" s="3"/>
      <c r="F97" s="3"/>
      <c r="G97" s="3"/>
      <c r="H97" s="3"/>
      <c r="I97" s="3"/>
      <c r="J97" s="3"/>
      <c r="K97" s="3"/>
      <c r="L97" s="3"/>
      <c r="M97" s="3"/>
    </row>
    <row r="98" spans="4:13" ht="12.75" x14ac:dyDescent="0.2">
      <c r="D98" s="3"/>
      <c r="E98" s="3"/>
      <c r="F98" s="3"/>
      <c r="G98" s="3"/>
      <c r="H98" s="3"/>
      <c r="I98" s="3"/>
      <c r="J98" s="3"/>
      <c r="K98" s="3"/>
      <c r="L98" s="3"/>
      <c r="M98" s="3"/>
    </row>
    <row r="99" spans="4:13" ht="12.75" x14ac:dyDescent="0.2">
      <c r="D99" s="3"/>
      <c r="E99" s="3"/>
      <c r="F99" s="3"/>
      <c r="G99" s="3"/>
      <c r="H99" s="3"/>
      <c r="I99" s="3"/>
      <c r="J99" s="3"/>
      <c r="K99" s="3"/>
      <c r="L99" s="3"/>
      <c r="M99" s="3"/>
    </row>
    <row r="100" spans="4:13" ht="12.75" x14ac:dyDescent="0.2">
      <c r="D100" s="3"/>
      <c r="E100" s="3"/>
      <c r="F100" s="3"/>
      <c r="G100" s="3"/>
      <c r="H100" s="3"/>
      <c r="I100" s="3"/>
      <c r="J100" s="3"/>
      <c r="K100" s="3"/>
      <c r="L100" s="3"/>
      <c r="M100" s="3"/>
    </row>
    <row r="101" spans="4:13" ht="12.75" x14ac:dyDescent="0.2">
      <c r="D101" s="3"/>
      <c r="E101" s="3"/>
      <c r="F101" s="3"/>
      <c r="G101" s="3"/>
      <c r="H101" s="3"/>
      <c r="I101" s="3"/>
      <c r="J101" s="3"/>
      <c r="K101" s="3"/>
      <c r="L101" s="3"/>
      <c r="M101" s="3"/>
    </row>
    <row r="102" spans="4:13" ht="12.75" x14ac:dyDescent="0.2">
      <c r="D102" s="3"/>
      <c r="E102" s="3"/>
      <c r="F102" s="3"/>
      <c r="G102" s="3"/>
      <c r="H102" s="3"/>
      <c r="I102" s="3"/>
      <c r="J102" s="3"/>
      <c r="K102" s="3"/>
      <c r="L102" s="3"/>
      <c r="M102" s="3"/>
    </row>
    <row r="103" spans="4:13" ht="12.75" x14ac:dyDescent="0.2">
      <c r="D103" s="3"/>
      <c r="E103" s="3"/>
      <c r="F103" s="3"/>
      <c r="G103" s="3"/>
      <c r="H103" s="3"/>
      <c r="I103" s="3"/>
      <c r="J103" s="3"/>
      <c r="K103" s="3"/>
      <c r="L103" s="3"/>
      <c r="M103" s="3"/>
    </row>
    <row r="104" spans="4:13" ht="12.75" x14ac:dyDescent="0.2">
      <c r="D104" s="3"/>
      <c r="E104" s="3"/>
      <c r="F104" s="3"/>
      <c r="G104" s="3"/>
      <c r="H104" s="3"/>
      <c r="I104" s="3"/>
      <c r="J104" s="3"/>
      <c r="K104" s="3"/>
      <c r="L104" s="3"/>
      <c r="M104" s="3"/>
    </row>
    <row r="105" spans="4:13" ht="12.75" x14ac:dyDescent="0.2">
      <c r="D105" s="3"/>
      <c r="E105" s="3"/>
      <c r="F105" s="3"/>
      <c r="G105" s="3"/>
      <c r="H105" s="3"/>
      <c r="I105" s="3"/>
      <c r="J105" s="3"/>
      <c r="K105" s="3"/>
      <c r="L105" s="3"/>
      <c r="M105" s="3"/>
    </row>
    <row r="106" spans="4:13" ht="12.75" x14ac:dyDescent="0.2">
      <c r="D106" s="3"/>
      <c r="E106" s="3"/>
      <c r="F106" s="3"/>
      <c r="G106" s="3"/>
      <c r="H106" s="3"/>
      <c r="I106" s="3"/>
      <c r="J106" s="3"/>
      <c r="K106" s="3"/>
      <c r="L106" s="3"/>
      <c r="M106" s="3"/>
    </row>
    <row r="107" spans="4:13" ht="12.75" x14ac:dyDescent="0.2">
      <c r="D107" s="3"/>
      <c r="E107" s="3"/>
      <c r="F107" s="3"/>
      <c r="G107" s="3"/>
      <c r="H107" s="3"/>
      <c r="I107" s="3"/>
      <c r="J107" s="3"/>
      <c r="K107" s="3"/>
      <c r="L107" s="3"/>
      <c r="M107" s="3"/>
    </row>
    <row r="108" spans="4:13" ht="12.75" x14ac:dyDescent="0.2">
      <c r="D108" s="3"/>
      <c r="E108" s="3"/>
      <c r="F108" s="3"/>
      <c r="G108" s="3"/>
      <c r="H108" s="3"/>
      <c r="I108" s="3"/>
      <c r="J108" s="3"/>
      <c r="K108" s="3"/>
      <c r="L108" s="3"/>
      <c r="M108" s="3"/>
    </row>
    <row r="109" spans="4:13" ht="12.75" x14ac:dyDescent="0.2">
      <c r="D109" s="3"/>
      <c r="E109" s="3"/>
      <c r="F109" s="3"/>
      <c r="G109" s="3"/>
      <c r="H109" s="3"/>
      <c r="I109" s="3"/>
      <c r="J109" s="3"/>
      <c r="K109" s="3"/>
      <c r="L109" s="3"/>
      <c r="M109" s="3"/>
    </row>
    <row r="110" spans="4:13" ht="12.75" x14ac:dyDescent="0.2">
      <c r="D110" s="3"/>
      <c r="E110" s="3"/>
      <c r="F110" s="3"/>
      <c r="G110" s="3"/>
      <c r="H110" s="3"/>
      <c r="I110" s="3"/>
      <c r="J110" s="3"/>
      <c r="K110" s="3"/>
      <c r="L110" s="3"/>
      <c r="M110" s="3"/>
    </row>
    <row r="111" spans="4:13" ht="12.75" x14ac:dyDescent="0.2">
      <c r="D111" s="3"/>
      <c r="E111" s="3"/>
      <c r="F111" s="3"/>
      <c r="G111" s="3"/>
      <c r="H111" s="3"/>
      <c r="I111" s="3"/>
      <c r="J111" s="3"/>
      <c r="K111" s="3"/>
      <c r="L111" s="3"/>
      <c r="M111" s="3"/>
    </row>
    <row r="112" spans="4:13" ht="12.75" x14ac:dyDescent="0.2">
      <c r="D112" s="3"/>
      <c r="E112" s="3"/>
      <c r="F112" s="3"/>
      <c r="G112" s="3"/>
      <c r="H112" s="3"/>
      <c r="I112" s="3"/>
      <c r="J112" s="3"/>
      <c r="K112" s="3"/>
      <c r="L112" s="3"/>
      <c r="M112" s="3"/>
    </row>
    <row r="113" spans="4:13" ht="12.75" x14ac:dyDescent="0.2">
      <c r="D113" s="3"/>
      <c r="E113" s="3"/>
      <c r="F113" s="3"/>
      <c r="G113" s="3"/>
      <c r="H113" s="3"/>
      <c r="I113" s="3"/>
      <c r="J113" s="3"/>
      <c r="K113" s="3"/>
      <c r="L113" s="3"/>
      <c r="M113" s="3"/>
    </row>
    <row r="114" spans="4:13" ht="12.75" x14ac:dyDescent="0.2">
      <c r="D114" s="3"/>
      <c r="E114" s="3"/>
      <c r="F114" s="3"/>
      <c r="G114" s="3"/>
      <c r="H114" s="3"/>
      <c r="I114" s="3"/>
      <c r="J114" s="3"/>
      <c r="K114" s="3"/>
      <c r="L114" s="3"/>
      <c r="M114" s="3"/>
    </row>
    <row r="115" spans="4:13" ht="12.75" x14ac:dyDescent="0.2">
      <c r="D115" s="3"/>
      <c r="E115" s="3"/>
      <c r="F115" s="3"/>
      <c r="G115" s="3"/>
      <c r="H115" s="3"/>
      <c r="I115" s="3"/>
      <c r="J115" s="3"/>
      <c r="K115" s="3"/>
      <c r="L115" s="3"/>
      <c r="M115" s="3"/>
    </row>
    <row r="116" spans="4:13" ht="12.75" x14ac:dyDescent="0.2">
      <c r="D116" s="3"/>
      <c r="E116" s="3"/>
      <c r="F116" s="3"/>
      <c r="G116" s="3"/>
      <c r="H116" s="3"/>
      <c r="I116" s="3"/>
      <c r="J116" s="3"/>
      <c r="K116" s="3"/>
      <c r="L116" s="3"/>
      <c r="M116" s="3"/>
    </row>
    <row r="117" spans="4:13" ht="12.75" x14ac:dyDescent="0.2">
      <c r="D117" s="3"/>
      <c r="E117" s="3"/>
      <c r="F117" s="3"/>
      <c r="G117" s="3"/>
      <c r="H117" s="3"/>
      <c r="I117" s="3"/>
      <c r="J117" s="3"/>
      <c r="K117" s="3"/>
      <c r="L117" s="3"/>
      <c r="M117" s="3"/>
    </row>
    <row r="118" spans="4:13" ht="12.75" x14ac:dyDescent="0.2">
      <c r="D118" s="3"/>
      <c r="E118" s="3"/>
      <c r="F118" s="3"/>
      <c r="G118" s="3"/>
      <c r="H118" s="3"/>
      <c r="I118" s="3"/>
      <c r="J118" s="3"/>
      <c r="K118" s="3"/>
      <c r="L118" s="3"/>
      <c r="M118" s="3"/>
    </row>
    <row r="119" spans="4:13" ht="12.75" x14ac:dyDescent="0.2">
      <c r="D119" s="3"/>
      <c r="E119" s="3"/>
      <c r="F119" s="3"/>
      <c r="G119" s="3"/>
      <c r="H119" s="3"/>
      <c r="I119" s="3"/>
      <c r="J119" s="3"/>
      <c r="K119" s="3"/>
      <c r="L119" s="3"/>
      <c r="M119" s="3"/>
    </row>
    <row r="120" spans="4:13" ht="12.75" x14ac:dyDescent="0.2">
      <c r="D120" s="3"/>
      <c r="E120" s="3"/>
      <c r="F120" s="3"/>
      <c r="G120" s="3"/>
      <c r="H120" s="3"/>
      <c r="I120" s="3"/>
      <c r="J120" s="3"/>
      <c r="K120" s="3"/>
      <c r="L120" s="3"/>
      <c r="M120" s="3"/>
    </row>
    <row r="121" spans="4:13" ht="12.75" x14ac:dyDescent="0.2">
      <c r="D121" s="3"/>
      <c r="E121" s="3"/>
      <c r="F121" s="3"/>
      <c r="G121" s="3"/>
      <c r="H121" s="3"/>
      <c r="I121" s="3"/>
      <c r="J121" s="3"/>
      <c r="K121" s="3"/>
      <c r="L121" s="3"/>
      <c r="M121" s="3"/>
    </row>
    <row r="122" spans="4:13" ht="12.75" x14ac:dyDescent="0.2">
      <c r="D122" s="3"/>
      <c r="E122" s="3"/>
      <c r="F122" s="3"/>
      <c r="G122" s="3"/>
      <c r="H122" s="3"/>
      <c r="I122" s="3"/>
      <c r="J122" s="3"/>
      <c r="K122" s="3"/>
      <c r="L122" s="3"/>
      <c r="M122" s="3"/>
    </row>
    <row r="123" spans="4:13" ht="12.75" x14ac:dyDescent="0.2">
      <c r="D123" s="3"/>
      <c r="E123" s="3"/>
      <c r="F123" s="3"/>
      <c r="G123" s="3"/>
      <c r="H123" s="3"/>
      <c r="I123" s="3"/>
      <c r="J123" s="3"/>
      <c r="K123" s="3"/>
      <c r="L123" s="3"/>
      <c r="M123" s="3"/>
    </row>
    <row r="124" spans="4:13" ht="12.75" x14ac:dyDescent="0.2">
      <c r="D124" s="3"/>
      <c r="E124" s="3"/>
      <c r="F124" s="3"/>
      <c r="G124" s="3"/>
      <c r="H124" s="3"/>
      <c r="I124" s="3"/>
      <c r="J124" s="3"/>
      <c r="K124" s="3"/>
      <c r="L124" s="3"/>
      <c r="M124" s="3"/>
    </row>
    <row r="125" spans="4:13" ht="12.75" x14ac:dyDescent="0.2">
      <c r="D125" s="3"/>
      <c r="E125" s="3"/>
      <c r="F125" s="3"/>
      <c r="G125" s="3"/>
      <c r="H125" s="3"/>
      <c r="I125" s="3"/>
      <c r="J125" s="3"/>
      <c r="K125" s="3"/>
      <c r="L125" s="3"/>
      <c r="M125" s="3"/>
    </row>
    <row r="126" spans="4:13" ht="12.75" x14ac:dyDescent="0.2"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4:13" ht="12.75" x14ac:dyDescent="0.2">
      <c r="D127" s="3"/>
      <c r="E127" s="3"/>
      <c r="F127" s="3"/>
      <c r="G127" s="3"/>
      <c r="H127" s="3"/>
      <c r="I127" s="3"/>
      <c r="J127" s="3"/>
      <c r="K127" s="3"/>
      <c r="L127" s="3"/>
      <c r="M127" s="3"/>
    </row>
    <row r="128" spans="4:13" ht="12.75" x14ac:dyDescent="0.2">
      <c r="D128" s="3"/>
      <c r="E128" s="3"/>
      <c r="F128" s="3"/>
      <c r="G128" s="3"/>
      <c r="H128" s="3"/>
      <c r="I128" s="3"/>
      <c r="J128" s="3"/>
      <c r="K128" s="3"/>
      <c r="L128" s="3"/>
      <c r="M128" s="3"/>
    </row>
    <row r="129" spans="4:13" ht="12.75" x14ac:dyDescent="0.2">
      <c r="D129" s="3"/>
      <c r="E129" s="3"/>
      <c r="F129" s="3"/>
      <c r="G129" s="3"/>
      <c r="H129" s="3"/>
      <c r="I129" s="3"/>
      <c r="J129" s="3"/>
      <c r="K129" s="3"/>
      <c r="L129" s="3"/>
      <c r="M129" s="3"/>
    </row>
    <row r="130" spans="4:13" ht="12.75" x14ac:dyDescent="0.2">
      <c r="D130" s="3"/>
      <c r="E130" s="3"/>
      <c r="F130" s="3"/>
      <c r="G130" s="3"/>
      <c r="H130" s="3"/>
      <c r="I130" s="3"/>
      <c r="J130" s="3"/>
      <c r="K130" s="3"/>
      <c r="L130" s="3"/>
      <c r="M130" s="3"/>
    </row>
    <row r="131" spans="4:13" ht="12.75" x14ac:dyDescent="0.2">
      <c r="D131" s="3"/>
      <c r="E131" s="3"/>
      <c r="F131" s="3"/>
      <c r="G131" s="3"/>
      <c r="H131" s="3"/>
      <c r="I131" s="3"/>
      <c r="J131" s="3"/>
      <c r="K131" s="3"/>
      <c r="L131" s="3"/>
      <c r="M131" s="3"/>
    </row>
    <row r="132" spans="4:13" ht="12.75" x14ac:dyDescent="0.2">
      <c r="D132" s="3"/>
      <c r="E132" s="3"/>
      <c r="F132" s="3"/>
      <c r="G132" s="3"/>
      <c r="H132" s="3"/>
      <c r="I132" s="3"/>
      <c r="J132" s="3"/>
      <c r="K132" s="3"/>
      <c r="L132" s="3"/>
      <c r="M132" s="3"/>
    </row>
    <row r="133" spans="4:13" ht="12.75" x14ac:dyDescent="0.2">
      <c r="D133" s="3"/>
      <c r="E133" s="3"/>
      <c r="F133" s="3"/>
      <c r="G133" s="3"/>
      <c r="H133" s="3"/>
      <c r="I133" s="3"/>
      <c r="J133" s="3"/>
      <c r="K133" s="3"/>
      <c r="L133" s="3"/>
      <c r="M133" s="3"/>
    </row>
    <row r="134" spans="4:13" ht="12.75" x14ac:dyDescent="0.2">
      <c r="D134" s="3"/>
      <c r="E134" s="3"/>
      <c r="F134" s="3"/>
      <c r="G134" s="3"/>
      <c r="H134" s="3"/>
      <c r="I134" s="3"/>
      <c r="J134" s="3"/>
      <c r="K134" s="3"/>
      <c r="L134" s="3"/>
      <c r="M134" s="3"/>
    </row>
    <row r="135" spans="4:13" ht="12.75" x14ac:dyDescent="0.2">
      <c r="D135" s="3"/>
      <c r="E135" s="3"/>
      <c r="F135" s="3"/>
      <c r="G135" s="3"/>
      <c r="H135" s="3"/>
      <c r="I135" s="3"/>
      <c r="J135" s="3"/>
      <c r="K135" s="3"/>
      <c r="L135" s="3"/>
      <c r="M135" s="3"/>
    </row>
    <row r="136" spans="4:13" ht="12.75" x14ac:dyDescent="0.2">
      <c r="D136" s="3"/>
      <c r="E136" s="3"/>
      <c r="F136" s="3"/>
      <c r="G136" s="3"/>
      <c r="H136" s="3"/>
      <c r="I136" s="3"/>
      <c r="J136" s="3"/>
      <c r="K136" s="3"/>
      <c r="L136" s="3"/>
      <c r="M136" s="3"/>
    </row>
    <row r="137" spans="4:13" ht="12.75" x14ac:dyDescent="0.2">
      <c r="D137" s="3"/>
      <c r="E137" s="3"/>
      <c r="F137" s="3"/>
      <c r="G137" s="3"/>
      <c r="H137" s="3"/>
      <c r="I137" s="3"/>
      <c r="J137" s="3"/>
      <c r="K137" s="3"/>
      <c r="L137" s="3"/>
      <c r="M137" s="3"/>
    </row>
    <row r="138" spans="4:13" ht="12.75" x14ac:dyDescent="0.2">
      <c r="D138" s="3"/>
      <c r="E138" s="3"/>
      <c r="F138" s="3"/>
      <c r="G138" s="3"/>
      <c r="H138" s="3"/>
      <c r="I138" s="3"/>
      <c r="J138" s="3"/>
      <c r="K138" s="3"/>
      <c r="L138" s="3"/>
      <c r="M138" s="3"/>
    </row>
    <row r="139" spans="4:13" ht="12.75" x14ac:dyDescent="0.2">
      <c r="D139" s="3"/>
      <c r="E139" s="3"/>
      <c r="F139" s="3"/>
      <c r="G139" s="3"/>
      <c r="H139" s="3"/>
      <c r="I139" s="3"/>
      <c r="J139" s="3"/>
      <c r="K139" s="3"/>
      <c r="L139" s="3"/>
      <c r="M139" s="3"/>
    </row>
  </sheetData>
  <mergeCells count="12">
    <mergeCell ref="D9:M9"/>
    <mergeCell ref="E1:M1"/>
    <mergeCell ref="D3:M3"/>
    <mergeCell ref="E4:G4"/>
    <mergeCell ref="H4:J4"/>
    <mergeCell ref="K4:M4"/>
    <mergeCell ref="E5:E6"/>
    <mergeCell ref="F5:G5"/>
    <mergeCell ref="H5:H6"/>
    <mergeCell ref="I5:J5"/>
    <mergeCell ref="M5:M6"/>
    <mergeCell ref="K5:K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D1:N42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4.3984375" style="1" customWidth="1"/>
    <col min="5" max="5" width="13.69921875" style="1" customWidth="1"/>
    <col min="6" max="6" width="10.296875" style="1" customWidth="1"/>
    <col min="7" max="7" width="8.69921875" style="1" customWidth="1"/>
    <col min="8" max="8" width="13.09765625" style="1" customWidth="1"/>
    <col min="9" max="9" width="7.796875" style="1" customWidth="1"/>
    <col min="10" max="10" width="7.09765625" style="1" customWidth="1"/>
    <col min="11" max="11" width="14.296875" style="1" customWidth="1"/>
    <col min="12" max="12" width="8.69921875" style="1" customWidth="1"/>
    <col min="13" max="13" width="7.1992187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856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310" t="s">
        <v>319</v>
      </c>
      <c r="E2" s="310"/>
      <c r="F2" s="310"/>
      <c r="G2" s="310"/>
      <c r="H2" s="310"/>
      <c r="I2" s="310"/>
      <c r="J2" s="310"/>
      <c r="K2" s="310"/>
      <c r="L2" s="310"/>
      <c r="M2" s="310"/>
    </row>
    <row r="3" spans="4:14" ht="45.75" customHeight="1" x14ac:dyDescent="0.2">
      <c r="D3" s="330"/>
      <c r="E3" s="380" t="s">
        <v>320</v>
      </c>
      <c r="F3" s="381"/>
      <c r="G3" s="382"/>
      <c r="H3" s="380" t="s">
        <v>321</v>
      </c>
      <c r="I3" s="381"/>
      <c r="J3" s="382"/>
      <c r="K3" s="380" t="s">
        <v>322</v>
      </c>
      <c r="L3" s="381"/>
      <c r="M3" s="382"/>
    </row>
    <row r="4" spans="4:14" ht="54" customHeight="1" x14ac:dyDescent="0.2">
      <c r="D4" s="331"/>
      <c r="E4" s="185" t="s">
        <v>323</v>
      </c>
      <c r="F4" s="185" t="s">
        <v>324</v>
      </c>
      <c r="G4" s="185" t="s">
        <v>325</v>
      </c>
      <c r="H4" s="185" t="s">
        <v>323</v>
      </c>
      <c r="I4" s="185" t="s">
        <v>324</v>
      </c>
      <c r="J4" s="185" t="s">
        <v>325</v>
      </c>
      <c r="K4" s="185" t="s">
        <v>323</v>
      </c>
      <c r="L4" s="185" t="s">
        <v>324</v>
      </c>
      <c r="M4" s="185" t="s">
        <v>325</v>
      </c>
    </row>
    <row r="5" spans="4:14" ht="12.75" x14ac:dyDescent="0.2">
      <c r="D5" s="8"/>
      <c r="E5" s="203">
        <v>1</v>
      </c>
      <c r="F5" s="203">
        <v>2</v>
      </c>
      <c r="G5" s="203">
        <v>3</v>
      </c>
      <c r="H5" s="203">
        <v>4</v>
      </c>
      <c r="I5" s="203">
        <v>5</v>
      </c>
      <c r="J5" s="203">
        <v>6</v>
      </c>
      <c r="K5" s="203">
        <v>7</v>
      </c>
      <c r="L5" s="203">
        <v>8</v>
      </c>
      <c r="M5" s="203">
        <v>9</v>
      </c>
    </row>
    <row r="6" spans="4:14" ht="15.75" x14ac:dyDescent="0.25">
      <c r="D6" s="9" t="s">
        <v>21</v>
      </c>
      <c r="E6" s="26">
        <v>243</v>
      </c>
      <c r="F6" s="26">
        <v>9</v>
      </c>
      <c r="G6" s="26">
        <v>4</v>
      </c>
      <c r="H6" s="26">
        <v>39</v>
      </c>
      <c r="I6" s="26" t="s">
        <v>25</v>
      </c>
      <c r="J6" s="26" t="s">
        <v>25</v>
      </c>
      <c r="K6" s="10">
        <v>16.049382716049383</v>
      </c>
      <c r="L6" s="10">
        <v>11.111111111111111</v>
      </c>
      <c r="M6" s="10">
        <v>25</v>
      </c>
    </row>
    <row r="7" spans="4:14" ht="15" customHeight="1" x14ac:dyDescent="0.25">
      <c r="D7" s="11" t="s">
        <v>22</v>
      </c>
      <c r="E7" s="27">
        <v>241</v>
      </c>
      <c r="F7" s="27">
        <v>9</v>
      </c>
      <c r="G7" s="27">
        <v>3</v>
      </c>
      <c r="H7" s="27" t="s">
        <v>25</v>
      </c>
      <c r="I7" s="27" t="s">
        <v>25</v>
      </c>
      <c r="J7" s="27" t="s">
        <v>26</v>
      </c>
      <c r="K7" s="12">
        <v>15.767634854771785</v>
      </c>
      <c r="L7" s="12">
        <v>11.111111111111111</v>
      </c>
      <c r="M7" s="12" t="s">
        <v>26</v>
      </c>
    </row>
    <row r="8" spans="4:14" ht="16.5" customHeight="1" x14ac:dyDescent="0.25">
      <c r="D8" s="13" t="s">
        <v>23</v>
      </c>
      <c r="E8" s="27">
        <v>11</v>
      </c>
      <c r="F8" s="27">
        <v>1</v>
      </c>
      <c r="G8" s="27">
        <v>1</v>
      </c>
      <c r="H8" s="27">
        <v>3</v>
      </c>
      <c r="I8" s="27" t="s">
        <v>26</v>
      </c>
      <c r="J8" s="27" t="s">
        <v>26</v>
      </c>
      <c r="K8" s="12">
        <v>27.272727272727273</v>
      </c>
      <c r="L8" s="12" t="s">
        <v>26</v>
      </c>
      <c r="M8" s="12" t="s">
        <v>26</v>
      </c>
    </row>
    <row r="9" spans="4:14" ht="15" customHeight="1" x14ac:dyDescent="0.25">
      <c r="D9" s="13" t="s">
        <v>24</v>
      </c>
      <c r="E9" s="27">
        <v>3</v>
      </c>
      <c r="F9" s="27" t="s">
        <v>26</v>
      </c>
      <c r="G9" s="27" t="s">
        <v>26</v>
      </c>
      <c r="H9" s="27" t="s">
        <v>26</v>
      </c>
      <c r="I9" s="27" t="s">
        <v>26</v>
      </c>
      <c r="J9" s="27" t="s">
        <v>26</v>
      </c>
      <c r="K9" s="12" t="s">
        <v>26</v>
      </c>
      <c r="L9" s="12" t="s">
        <v>26</v>
      </c>
      <c r="M9" s="12" t="s">
        <v>26</v>
      </c>
    </row>
    <row r="10" spans="4:14" ht="16.5" customHeight="1" x14ac:dyDescent="0.25">
      <c r="D10" s="13" t="s">
        <v>27</v>
      </c>
      <c r="E10" s="27">
        <v>9</v>
      </c>
      <c r="F10" s="27" t="s">
        <v>26</v>
      </c>
      <c r="G10" s="27" t="s">
        <v>26</v>
      </c>
      <c r="H10" s="27" t="s">
        <v>25</v>
      </c>
      <c r="I10" s="27" t="s">
        <v>26</v>
      </c>
      <c r="J10" s="27" t="s">
        <v>26</v>
      </c>
      <c r="K10" s="12">
        <v>11.111111111111111</v>
      </c>
      <c r="L10" s="12" t="s">
        <v>26</v>
      </c>
      <c r="M10" s="12" t="s">
        <v>26</v>
      </c>
    </row>
    <row r="11" spans="4:14" ht="15" customHeight="1" x14ac:dyDescent="0.25">
      <c r="D11" s="13" t="s">
        <v>28</v>
      </c>
      <c r="E11" s="27">
        <v>11</v>
      </c>
      <c r="F11" s="27" t="s">
        <v>26</v>
      </c>
      <c r="G11" s="27" t="s">
        <v>26</v>
      </c>
      <c r="H11" s="27" t="s">
        <v>25</v>
      </c>
      <c r="I11" s="27" t="s">
        <v>26</v>
      </c>
      <c r="J11" s="27" t="s">
        <v>26</v>
      </c>
      <c r="K11" s="12">
        <v>9.0909090909090917</v>
      </c>
      <c r="L11" s="12" t="s">
        <v>26</v>
      </c>
      <c r="M11" s="12" t="s">
        <v>26</v>
      </c>
    </row>
    <row r="12" spans="4:14" ht="16.5" customHeight="1" x14ac:dyDescent="0.25">
      <c r="D12" s="13" t="s">
        <v>29</v>
      </c>
      <c r="E12" s="27">
        <v>10</v>
      </c>
      <c r="F12" s="27" t="s">
        <v>26</v>
      </c>
      <c r="G12" s="27" t="s">
        <v>26</v>
      </c>
      <c r="H12" s="27" t="s">
        <v>25</v>
      </c>
      <c r="I12" s="27" t="s">
        <v>26</v>
      </c>
      <c r="J12" s="27" t="s">
        <v>26</v>
      </c>
      <c r="K12" s="12">
        <v>20</v>
      </c>
      <c r="L12" s="12" t="s">
        <v>26</v>
      </c>
      <c r="M12" s="12" t="s">
        <v>26</v>
      </c>
    </row>
    <row r="13" spans="4:14" ht="15" customHeight="1" x14ac:dyDescent="0.25">
      <c r="D13" s="13" t="s">
        <v>30</v>
      </c>
      <c r="E13" s="27">
        <v>7</v>
      </c>
      <c r="F13" s="27" t="s">
        <v>26</v>
      </c>
      <c r="G13" s="27" t="s">
        <v>26</v>
      </c>
      <c r="H13" s="27" t="s">
        <v>25</v>
      </c>
      <c r="I13" s="27" t="s">
        <v>26</v>
      </c>
      <c r="J13" s="27" t="s">
        <v>26</v>
      </c>
      <c r="K13" s="12">
        <v>28.571428571428573</v>
      </c>
      <c r="L13" s="12" t="s">
        <v>26</v>
      </c>
      <c r="M13" s="12" t="s">
        <v>26</v>
      </c>
    </row>
    <row r="14" spans="4:14" ht="16.5" customHeight="1" x14ac:dyDescent="0.25">
      <c r="D14" s="13" t="s">
        <v>31</v>
      </c>
      <c r="E14" s="27">
        <v>8</v>
      </c>
      <c r="F14" s="27" t="s">
        <v>26</v>
      </c>
      <c r="G14" s="27" t="s">
        <v>26</v>
      </c>
      <c r="H14" s="27">
        <v>3</v>
      </c>
      <c r="I14" s="27" t="s">
        <v>26</v>
      </c>
      <c r="J14" s="27" t="s">
        <v>26</v>
      </c>
      <c r="K14" s="12">
        <v>37.5</v>
      </c>
      <c r="L14" s="12" t="s">
        <v>26</v>
      </c>
      <c r="M14" s="12" t="s">
        <v>26</v>
      </c>
    </row>
    <row r="15" spans="4:14" ht="15" customHeight="1" x14ac:dyDescent="0.25">
      <c r="D15" s="13" t="s">
        <v>32</v>
      </c>
      <c r="E15" s="27">
        <v>8</v>
      </c>
      <c r="F15" s="27" t="s">
        <v>26</v>
      </c>
      <c r="G15" s="27" t="s">
        <v>26</v>
      </c>
      <c r="H15" s="27" t="s">
        <v>26</v>
      </c>
      <c r="I15" s="27" t="s">
        <v>26</v>
      </c>
      <c r="J15" s="27" t="s">
        <v>26</v>
      </c>
      <c r="K15" s="12" t="s">
        <v>26</v>
      </c>
      <c r="L15" s="12" t="s">
        <v>26</v>
      </c>
      <c r="M15" s="12" t="s">
        <v>26</v>
      </c>
    </row>
    <row r="16" spans="4:14" ht="16.5" customHeight="1" x14ac:dyDescent="0.25">
      <c r="D16" s="13" t="s">
        <v>33</v>
      </c>
      <c r="E16" s="27">
        <v>7</v>
      </c>
      <c r="F16" s="27" t="s">
        <v>26</v>
      </c>
      <c r="G16" s="27" t="s">
        <v>26</v>
      </c>
      <c r="H16" s="27">
        <v>3</v>
      </c>
      <c r="I16" s="27" t="s">
        <v>26</v>
      </c>
      <c r="J16" s="27" t="s">
        <v>26</v>
      </c>
      <c r="K16" s="12">
        <v>42.857142857142854</v>
      </c>
      <c r="L16" s="12" t="s">
        <v>26</v>
      </c>
      <c r="M16" s="12" t="s">
        <v>26</v>
      </c>
    </row>
    <row r="17" spans="4:13" ht="15" customHeight="1" x14ac:dyDescent="0.25">
      <c r="D17" s="13" t="s">
        <v>34</v>
      </c>
      <c r="E17" s="27">
        <v>12</v>
      </c>
      <c r="F17" s="27">
        <v>1</v>
      </c>
      <c r="G17" s="27" t="s">
        <v>26</v>
      </c>
      <c r="H17" s="27">
        <v>4</v>
      </c>
      <c r="I17" s="27" t="s">
        <v>25</v>
      </c>
      <c r="J17" s="27" t="s">
        <v>26</v>
      </c>
      <c r="K17" s="12">
        <v>33.333333333333336</v>
      </c>
      <c r="L17" s="12">
        <v>100</v>
      </c>
      <c r="M17" s="12" t="s">
        <v>26</v>
      </c>
    </row>
    <row r="18" spans="4:13" ht="16.5" customHeight="1" x14ac:dyDescent="0.25">
      <c r="D18" s="13" t="s">
        <v>35</v>
      </c>
      <c r="E18" s="27">
        <v>9</v>
      </c>
      <c r="F18" s="27">
        <v>1</v>
      </c>
      <c r="G18" s="27" t="s">
        <v>26</v>
      </c>
      <c r="H18" s="27">
        <v>3</v>
      </c>
      <c r="I18" s="27" t="s">
        <v>26</v>
      </c>
      <c r="J18" s="27" t="s">
        <v>26</v>
      </c>
      <c r="K18" s="12">
        <v>33.333333333333336</v>
      </c>
      <c r="L18" s="12" t="s">
        <v>26</v>
      </c>
      <c r="M18" s="12" t="s">
        <v>26</v>
      </c>
    </row>
    <row r="19" spans="4:13" ht="15" customHeight="1" x14ac:dyDescent="0.25">
      <c r="D19" s="13" t="s">
        <v>36</v>
      </c>
      <c r="E19" s="27">
        <v>4</v>
      </c>
      <c r="F19" s="27">
        <v>1</v>
      </c>
      <c r="G19" s="27" t="s">
        <v>26</v>
      </c>
      <c r="H19" s="27" t="s">
        <v>26</v>
      </c>
      <c r="I19" s="27" t="s">
        <v>26</v>
      </c>
      <c r="J19" s="27" t="s">
        <v>26</v>
      </c>
      <c r="K19" s="12" t="s">
        <v>26</v>
      </c>
      <c r="L19" s="12" t="s">
        <v>26</v>
      </c>
      <c r="M19" s="12" t="s">
        <v>26</v>
      </c>
    </row>
    <row r="20" spans="4:13" ht="16.5" customHeight="1" x14ac:dyDescent="0.25">
      <c r="D20" s="13" t="s">
        <v>37</v>
      </c>
      <c r="E20" s="27">
        <v>10</v>
      </c>
      <c r="F20" s="27">
        <v>1</v>
      </c>
      <c r="G20" s="27" t="s">
        <v>26</v>
      </c>
      <c r="H20" s="27" t="s">
        <v>26</v>
      </c>
      <c r="I20" s="27" t="s">
        <v>26</v>
      </c>
      <c r="J20" s="27" t="s">
        <v>26</v>
      </c>
      <c r="K20" s="12" t="s">
        <v>26</v>
      </c>
      <c r="L20" s="12" t="s">
        <v>26</v>
      </c>
      <c r="M20" s="12" t="s">
        <v>26</v>
      </c>
    </row>
    <row r="21" spans="4:13" ht="15" customHeight="1" x14ac:dyDescent="0.25">
      <c r="D21" s="13" t="s">
        <v>38</v>
      </c>
      <c r="E21" s="27">
        <v>9</v>
      </c>
      <c r="F21" s="27">
        <v>1</v>
      </c>
      <c r="G21" s="27" t="s">
        <v>26</v>
      </c>
      <c r="H21" s="27" t="s">
        <v>25</v>
      </c>
      <c r="I21" s="27" t="s">
        <v>26</v>
      </c>
      <c r="J21" s="27" t="s">
        <v>26</v>
      </c>
      <c r="K21" s="12">
        <v>11.111111111111111</v>
      </c>
      <c r="L21" s="12" t="s">
        <v>26</v>
      </c>
      <c r="M21" s="12" t="s">
        <v>26</v>
      </c>
    </row>
    <row r="22" spans="4:13" ht="16.5" customHeight="1" x14ac:dyDescent="0.25">
      <c r="D22" s="13" t="s">
        <v>39</v>
      </c>
      <c r="E22" s="27">
        <v>13</v>
      </c>
      <c r="F22" s="27" t="s">
        <v>26</v>
      </c>
      <c r="G22" s="27" t="s">
        <v>26</v>
      </c>
      <c r="H22" s="27" t="s">
        <v>25</v>
      </c>
      <c r="I22" s="27" t="s">
        <v>26</v>
      </c>
      <c r="J22" s="27" t="s">
        <v>26</v>
      </c>
      <c r="K22" s="12">
        <v>15.384615384615385</v>
      </c>
      <c r="L22" s="12" t="s">
        <v>26</v>
      </c>
      <c r="M22" s="12" t="s">
        <v>26</v>
      </c>
    </row>
    <row r="23" spans="4:13" ht="15" customHeight="1" x14ac:dyDescent="0.25">
      <c r="D23" s="13" t="s">
        <v>40</v>
      </c>
      <c r="E23" s="27">
        <v>7</v>
      </c>
      <c r="F23" s="27">
        <v>1</v>
      </c>
      <c r="G23" s="27">
        <v>1</v>
      </c>
      <c r="H23" s="27" t="s">
        <v>25</v>
      </c>
      <c r="I23" s="27" t="s">
        <v>26</v>
      </c>
      <c r="J23" s="27" t="s">
        <v>26</v>
      </c>
      <c r="K23" s="12">
        <v>14.285714285714286</v>
      </c>
      <c r="L23" s="12" t="s">
        <v>26</v>
      </c>
      <c r="M23" s="12" t="s">
        <v>26</v>
      </c>
    </row>
    <row r="24" spans="4:13" ht="16.5" customHeight="1" x14ac:dyDescent="0.25">
      <c r="D24" s="13" t="s">
        <v>41</v>
      </c>
      <c r="E24" s="27">
        <v>3</v>
      </c>
      <c r="F24" s="27" t="s">
        <v>26</v>
      </c>
      <c r="G24" s="27" t="s">
        <v>26</v>
      </c>
      <c r="H24" s="27" t="s">
        <v>25</v>
      </c>
      <c r="I24" s="27" t="s">
        <v>26</v>
      </c>
      <c r="J24" s="27" t="s">
        <v>26</v>
      </c>
      <c r="K24" s="12">
        <v>33.333333333333336</v>
      </c>
      <c r="L24" s="12" t="s">
        <v>26</v>
      </c>
      <c r="M24" s="12" t="s">
        <v>26</v>
      </c>
    </row>
    <row r="25" spans="4:13" ht="15" customHeight="1" x14ac:dyDescent="0.25">
      <c r="D25" s="13" t="s">
        <v>42</v>
      </c>
      <c r="E25" s="27">
        <v>7</v>
      </c>
      <c r="F25" s="27" t="s">
        <v>26</v>
      </c>
      <c r="G25" s="27" t="s">
        <v>26</v>
      </c>
      <c r="H25" s="27" t="s">
        <v>25</v>
      </c>
      <c r="I25" s="27" t="s">
        <v>26</v>
      </c>
      <c r="J25" s="27" t="s">
        <v>26</v>
      </c>
      <c r="K25" s="12">
        <v>14.285714285714286</v>
      </c>
      <c r="L25" s="12" t="s">
        <v>26</v>
      </c>
      <c r="M25" s="12" t="s">
        <v>26</v>
      </c>
    </row>
    <row r="26" spans="4:13" ht="16.5" customHeight="1" x14ac:dyDescent="0.25">
      <c r="D26" s="13" t="s">
        <v>43</v>
      </c>
      <c r="E26" s="27">
        <v>5</v>
      </c>
      <c r="F26" s="27" t="s">
        <v>26</v>
      </c>
      <c r="G26" s="27" t="s">
        <v>26</v>
      </c>
      <c r="H26" s="27" t="s">
        <v>26</v>
      </c>
      <c r="I26" s="27" t="s">
        <v>26</v>
      </c>
      <c r="J26" s="27" t="s">
        <v>26</v>
      </c>
      <c r="K26" s="12" t="s">
        <v>26</v>
      </c>
      <c r="L26" s="12" t="s">
        <v>26</v>
      </c>
      <c r="M26" s="12" t="s">
        <v>26</v>
      </c>
    </row>
    <row r="27" spans="4:13" ht="15" customHeight="1" x14ac:dyDescent="0.25">
      <c r="D27" s="13" t="s">
        <v>44</v>
      </c>
      <c r="E27" s="27">
        <v>12</v>
      </c>
      <c r="F27" s="27">
        <v>1</v>
      </c>
      <c r="G27" s="27">
        <v>1</v>
      </c>
      <c r="H27" s="27" t="s">
        <v>25</v>
      </c>
      <c r="I27" s="27" t="s">
        <v>26</v>
      </c>
      <c r="J27" s="27" t="s">
        <v>26</v>
      </c>
      <c r="K27" s="12">
        <v>8.3333333333333339</v>
      </c>
      <c r="L27" s="12" t="s">
        <v>26</v>
      </c>
      <c r="M27" s="12" t="s">
        <v>26</v>
      </c>
    </row>
    <row r="28" spans="4:13" ht="16.5" customHeight="1" x14ac:dyDescent="0.25">
      <c r="D28" s="13" t="s">
        <v>45</v>
      </c>
      <c r="E28" s="27">
        <v>11</v>
      </c>
      <c r="F28" s="27" t="s">
        <v>26</v>
      </c>
      <c r="G28" s="27" t="s">
        <v>26</v>
      </c>
      <c r="H28" s="27" t="s">
        <v>25</v>
      </c>
      <c r="I28" s="27" t="s">
        <v>26</v>
      </c>
      <c r="J28" s="27" t="s">
        <v>26</v>
      </c>
      <c r="K28" s="12">
        <v>18.181818181818183</v>
      </c>
      <c r="L28" s="12" t="s">
        <v>26</v>
      </c>
      <c r="M28" s="12" t="s">
        <v>26</v>
      </c>
    </row>
    <row r="29" spans="4:13" ht="15" customHeight="1" x14ac:dyDescent="0.25">
      <c r="D29" s="13" t="s">
        <v>46</v>
      </c>
      <c r="E29" s="27">
        <v>8</v>
      </c>
      <c r="F29" s="27" t="s">
        <v>26</v>
      </c>
      <c r="G29" s="27" t="s">
        <v>26</v>
      </c>
      <c r="H29" s="27" t="s">
        <v>26</v>
      </c>
      <c r="I29" s="27" t="s">
        <v>26</v>
      </c>
      <c r="J29" s="27" t="s">
        <v>26</v>
      </c>
      <c r="K29" s="12" t="s">
        <v>26</v>
      </c>
      <c r="L29" s="12" t="s">
        <v>26</v>
      </c>
      <c r="M29" s="12" t="s">
        <v>26</v>
      </c>
    </row>
    <row r="30" spans="4:13" ht="16.5" customHeight="1" x14ac:dyDescent="0.25">
      <c r="D30" s="13" t="s">
        <v>47</v>
      </c>
      <c r="E30" s="27">
        <v>8</v>
      </c>
      <c r="F30" s="27" t="s">
        <v>26</v>
      </c>
      <c r="G30" s="27" t="s">
        <v>26</v>
      </c>
      <c r="H30" s="27" t="s">
        <v>25</v>
      </c>
      <c r="I30" s="27" t="s">
        <v>26</v>
      </c>
      <c r="J30" s="27" t="s">
        <v>26</v>
      </c>
      <c r="K30" s="12">
        <v>25</v>
      </c>
      <c r="L30" s="12" t="s">
        <v>26</v>
      </c>
      <c r="M30" s="12" t="s">
        <v>26</v>
      </c>
    </row>
    <row r="31" spans="4:13" ht="15" customHeight="1" x14ac:dyDescent="0.25">
      <c r="D31" s="13" t="s">
        <v>48</v>
      </c>
      <c r="E31" s="27">
        <v>19</v>
      </c>
      <c r="F31" s="27" t="s">
        <v>26</v>
      </c>
      <c r="G31" s="27" t="s">
        <v>26</v>
      </c>
      <c r="H31" s="27" t="s">
        <v>26</v>
      </c>
      <c r="I31" s="27" t="s">
        <v>26</v>
      </c>
      <c r="J31" s="27" t="s">
        <v>26</v>
      </c>
      <c r="K31" s="12" t="s">
        <v>26</v>
      </c>
      <c r="L31" s="12" t="s">
        <v>26</v>
      </c>
      <c r="M31" s="12" t="s">
        <v>26</v>
      </c>
    </row>
    <row r="32" spans="4:13" ht="16.5" customHeight="1" x14ac:dyDescent="0.25">
      <c r="D32" s="13" t="s">
        <v>49</v>
      </c>
      <c r="E32" s="27">
        <v>7</v>
      </c>
      <c r="F32" s="27">
        <v>1</v>
      </c>
      <c r="G32" s="27" t="s">
        <v>26</v>
      </c>
      <c r="H32" s="27" t="s">
        <v>26</v>
      </c>
      <c r="I32" s="27" t="s">
        <v>26</v>
      </c>
      <c r="J32" s="27" t="s">
        <v>26</v>
      </c>
      <c r="K32" s="12" t="s">
        <v>26</v>
      </c>
      <c r="L32" s="12" t="s">
        <v>26</v>
      </c>
      <c r="M32" s="12" t="s">
        <v>26</v>
      </c>
    </row>
    <row r="33" spans="4:13" ht="15" customHeight="1" x14ac:dyDescent="0.25">
      <c r="D33" s="13" t="s">
        <v>50</v>
      </c>
      <c r="E33" s="27">
        <v>3</v>
      </c>
      <c r="F33" s="27" t="s">
        <v>26</v>
      </c>
      <c r="G33" s="27" t="s">
        <v>26</v>
      </c>
      <c r="H33" s="27" t="s">
        <v>25</v>
      </c>
      <c r="I33" s="27" t="s">
        <v>26</v>
      </c>
      <c r="J33" s="27" t="s">
        <v>26</v>
      </c>
      <c r="K33" s="12">
        <v>33.333333333333336</v>
      </c>
      <c r="L33" s="12" t="s">
        <v>26</v>
      </c>
      <c r="M33" s="12" t="s">
        <v>26</v>
      </c>
    </row>
    <row r="34" spans="4:13" ht="16.5" customHeight="1" x14ac:dyDescent="0.25">
      <c r="D34" s="13" t="s">
        <v>51</v>
      </c>
      <c r="E34" s="27">
        <v>9</v>
      </c>
      <c r="F34" s="27" t="s">
        <v>26</v>
      </c>
      <c r="G34" s="27" t="s">
        <v>26</v>
      </c>
      <c r="H34" s="27" t="s">
        <v>25</v>
      </c>
      <c r="I34" s="27" t="s">
        <v>26</v>
      </c>
      <c r="J34" s="27" t="s">
        <v>26</v>
      </c>
      <c r="K34" s="12">
        <v>22.222222222222221</v>
      </c>
      <c r="L34" s="12" t="s">
        <v>26</v>
      </c>
      <c r="M34" s="12" t="s">
        <v>26</v>
      </c>
    </row>
    <row r="35" spans="4:13" ht="15" customHeight="1" x14ac:dyDescent="0.25">
      <c r="D35" s="13" t="s">
        <v>52</v>
      </c>
      <c r="E35" s="27">
        <v>11</v>
      </c>
      <c r="F35" s="27" t="s">
        <v>26</v>
      </c>
      <c r="G35" s="27" t="s">
        <v>26</v>
      </c>
      <c r="H35" s="27" t="s">
        <v>25</v>
      </c>
      <c r="I35" s="27" t="s">
        <v>26</v>
      </c>
      <c r="J35" s="27" t="s">
        <v>26</v>
      </c>
      <c r="K35" s="12">
        <v>18.181818181818183</v>
      </c>
      <c r="L35" s="12" t="s">
        <v>26</v>
      </c>
      <c r="M35" s="12" t="s">
        <v>26</v>
      </c>
    </row>
    <row r="36" spans="4:13" ht="16.5" customHeight="1" x14ac:dyDescent="0.25">
      <c r="D36" s="11" t="s">
        <v>53</v>
      </c>
      <c r="E36" s="27">
        <v>2</v>
      </c>
      <c r="F36" s="27" t="s">
        <v>26</v>
      </c>
      <c r="G36" s="27">
        <v>1</v>
      </c>
      <c r="H36" s="27" t="s">
        <v>25</v>
      </c>
      <c r="I36" s="27" t="s">
        <v>26</v>
      </c>
      <c r="J36" s="27" t="s">
        <v>25</v>
      </c>
      <c r="K36" s="12">
        <v>50</v>
      </c>
      <c r="L36" s="12" t="s">
        <v>26</v>
      </c>
      <c r="M36" s="12">
        <v>100</v>
      </c>
    </row>
    <row r="37" spans="4:13" ht="15" customHeight="1" x14ac:dyDescent="0.25">
      <c r="D37" s="13" t="s">
        <v>54</v>
      </c>
      <c r="E37" s="27">
        <v>1</v>
      </c>
      <c r="F37" s="27" t="s">
        <v>26</v>
      </c>
      <c r="G37" s="27" t="s">
        <v>26</v>
      </c>
      <c r="H37" s="27" t="s">
        <v>26</v>
      </c>
      <c r="I37" s="27" t="s">
        <v>26</v>
      </c>
      <c r="J37" s="27" t="s">
        <v>26</v>
      </c>
      <c r="K37" s="12" t="s">
        <v>26</v>
      </c>
      <c r="L37" s="12" t="s">
        <v>26</v>
      </c>
      <c r="M37" s="12" t="s">
        <v>26</v>
      </c>
    </row>
    <row r="38" spans="4:13" ht="16.5" customHeight="1" x14ac:dyDescent="0.25">
      <c r="D38" s="13" t="s">
        <v>55</v>
      </c>
      <c r="E38" s="27" t="s">
        <v>26</v>
      </c>
      <c r="F38" s="27" t="s">
        <v>26</v>
      </c>
      <c r="G38" s="27" t="s">
        <v>26</v>
      </c>
      <c r="H38" s="27" t="s">
        <v>25</v>
      </c>
      <c r="I38" s="27" t="s">
        <v>26</v>
      </c>
      <c r="J38" s="27" t="s">
        <v>26</v>
      </c>
      <c r="K38" s="12" t="s">
        <v>26</v>
      </c>
      <c r="L38" s="12" t="s">
        <v>26</v>
      </c>
      <c r="M38" s="12" t="s">
        <v>26</v>
      </c>
    </row>
    <row r="39" spans="4:13" ht="15" customHeight="1" x14ac:dyDescent="0.25">
      <c r="D39" s="13" t="s">
        <v>56</v>
      </c>
      <c r="E39" s="27" t="s">
        <v>26</v>
      </c>
      <c r="F39" s="27" t="s">
        <v>26</v>
      </c>
      <c r="G39" s="27" t="s">
        <v>26</v>
      </c>
      <c r="H39" s="27" t="s">
        <v>26</v>
      </c>
      <c r="I39" s="27" t="s">
        <v>26</v>
      </c>
      <c r="J39" s="27" t="s">
        <v>26</v>
      </c>
      <c r="K39" s="12" t="s">
        <v>26</v>
      </c>
      <c r="L39" s="12" t="s">
        <v>26</v>
      </c>
      <c r="M39" s="12" t="s">
        <v>26</v>
      </c>
    </row>
    <row r="40" spans="4:13" ht="16.5" customHeight="1" x14ac:dyDescent="0.25">
      <c r="D40" s="13" t="s">
        <v>57</v>
      </c>
      <c r="E40" s="27" t="s">
        <v>26</v>
      </c>
      <c r="F40" s="27" t="s">
        <v>26</v>
      </c>
      <c r="G40" s="27">
        <v>1</v>
      </c>
      <c r="H40" s="27" t="s">
        <v>26</v>
      </c>
      <c r="I40" s="27" t="s">
        <v>26</v>
      </c>
      <c r="J40" s="27" t="s">
        <v>25</v>
      </c>
      <c r="K40" s="12" t="s">
        <v>26</v>
      </c>
      <c r="L40" s="12" t="s">
        <v>26</v>
      </c>
      <c r="M40" s="12">
        <v>100</v>
      </c>
    </row>
    <row r="41" spans="4:13" ht="15" customHeight="1" x14ac:dyDescent="0.25">
      <c r="D41" s="13" t="s">
        <v>58</v>
      </c>
      <c r="E41" s="27">
        <v>1</v>
      </c>
      <c r="F41" s="27" t="s">
        <v>26</v>
      </c>
      <c r="G41" s="27" t="s">
        <v>26</v>
      </c>
      <c r="H41" s="27" t="s">
        <v>26</v>
      </c>
      <c r="I41" s="27" t="s">
        <v>26</v>
      </c>
      <c r="J41" s="27" t="s">
        <v>26</v>
      </c>
      <c r="K41" s="12" t="s">
        <v>26</v>
      </c>
      <c r="L41" s="12" t="s">
        <v>26</v>
      </c>
      <c r="M41" s="12" t="s">
        <v>26</v>
      </c>
    </row>
    <row r="42" spans="4:13" ht="16.5" customHeight="1" x14ac:dyDescent="0.25">
      <c r="D42" s="13"/>
      <c r="E42" s="27"/>
      <c r="F42" s="27"/>
      <c r="G42" s="27"/>
      <c r="H42" s="27"/>
      <c r="I42" s="27"/>
      <c r="J42" s="27"/>
      <c r="K42" s="12"/>
      <c r="L42" s="12"/>
      <c r="M42" s="12"/>
    </row>
  </sheetData>
  <mergeCells count="6">
    <mergeCell ref="E1:M1"/>
    <mergeCell ref="D2:M2"/>
    <mergeCell ref="D3:D4"/>
    <mergeCell ref="E3:G3"/>
    <mergeCell ref="H3:J3"/>
    <mergeCell ref="K3:M3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3984375" style="1" customWidth="1"/>
    <col min="5" max="5" width="13.69921875" style="1" customWidth="1"/>
    <col min="6" max="6" width="10.09765625" style="1" customWidth="1"/>
    <col min="7" max="7" width="8.69921875" style="1" customWidth="1"/>
    <col min="8" max="8" width="13.09765625" style="1" customWidth="1"/>
    <col min="9" max="9" width="9" style="1" customWidth="1"/>
    <col min="10" max="10" width="7.5" style="1" customWidth="1"/>
    <col min="11" max="11" width="13.09765625" style="1" customWidth="1"/>
    <col min="12" max="12" width="8.3984375" style="1" customWidth="1"/>
    <col min="13" max="13" width="7.1992187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857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310" t="s">
        <v>326</v>
      </c>
      <c r="E2" s="310"/>
      <c r="F2" s="310"/>
      <c r="G2" s="310"/>
      <c r="H2" s="310"/>
      <c r="I2" s="310"/>
      <c r="J2" s="310"/>
      <c r="K2" s="310"/>
      <c r="L2" s="310"/>
      <c r="M2" s="310"/>
    </row>
    <row r="3" spans="4:14" ht="45" customHeight="1" x14ac:dyDescent="0.2">
      <c r="D3" s="330"/>
      <c r="E3" s="380" t="s">
        <v>327</v>
      </c>
      <c r="F3" s="381"/>
      <c r="G3" s="382"/>
      <c r="H3" s="380" t="s">
        <v>321</v>
      </c>
      <c r="I3" s="381"/>
      <c r="J3" s="382"/>
      <c r="K3" s="380" t="s">
        <v>328</v>
      </c>
      <c r="L3" s="381"/>
      <c r="M3" s="382"/>
    </row>
    <row r="4" spans="4:14" ht="12.75" customHeight="1" x14ac:dyDescent="0.2">
      <c r="D4" s="331"/>
      <c r="E4" s="383" t="s">
        <v>323</v>
      </c>
      <c r="F4" s="383" t="s">
        <v>324</v>
      </c>
      <c r="G4" s="383" t="s">
        <v>325</v>
      </c>
      <c r="H4" s="383" t="s">
        <v>323</v>
      </c>
      <c r="I4" s="383" t="s">
        <v>324</v>
      </c>
      <c r="J4" s="383" t="s">
        <v>325</v>
      </c>
      <c r="K4" s="383" t="s">
        <v>323</v>
      </c>
      <c r="L4" s="383" t="s">
        <v>324</v>
      </c>
      <c r="M4" s="383" t="s">
        <v>325</v>
      </c>
    </row>
    <row r="5" spans="4:14" ht="43.5" customHeight="1" x14ac:dyDescent="0.2">
      <c r="D5" s="332"/>
      <c r="E5" s="384"/>
      <c r="F5" s="384"/>
      <c r="G5" s="384"/>
      <c r="H5" s="384"/>
      <c r="I5" s="384"/>
      <c r="J5" s="384"/>
      <c r="K5" s="384"/>
      <c r="L5" s="384"/>
      <c r="M5" s="384"/>
    </row>
    <row r="6" spans="4:14" ht="12.75" x14ac:dyDescent="0.2">
      <c r="D6" s="8"/>
      <c r="E6" s="203">
        <v>1</v>
      </c>
      <c r="F6" s="203">
        <v>2</v>
      </c>
      <c r="G6" s="203">
        <v>3</v>
      </c>
      <c r="H6" s="203">
        <v>4</v>
      </c>
      <c r="I6" s="203">
        <v>5</v>
      </c>
      <c r="J6" s="203">
        <v>6</v>
      </c>
      <c r="K6" s="203">
        <v>7</v>
      </c>
      <c r="L6" s="203">
        <v>8</v>
      </c>
      <c r="M6" s="203">
        <v>9</v>
      </c>
    </row>
    <row r="7" spans="4:14" ht="15.75" x14ac:dyDescent="0.25">
      <c r="D7" s="9" t="s">
        <v>21</v>
      </c>
      <c r="E7" s="26">
        <v>555</v>
      </c>
      <c r="F7" s="26">
        <v>8</v>
      </c>
      <c r="G7" s="26">
        <v>3</v>
      </c>
      <c r="H7" s="26">
        <v>26</v>
      </c>
      <c r="I7" s="26" t="s">
        <v>26</v>
      </c>
      <c r="J7" s="26" t="s">
        <v>25</v>
      </c>
      <c r="K7" s="10">
        <v>4.6846846846846848</v>
      </c>
      <c r="L7" s="10" t="s">
        <v>26</v>
      </c>
      <c r="M7" s="10">
        <v>66.666666666666671</v>
      </c>
    </row>
    <row r="8" spans="4:14" ht="15.75" customHeight="1" x14ac:dyDescent="0.25">
      <c r="D8" s="24" t="s">
        <v>22</v>
      </c>
      <c r="E8" s="27">
        <v>555</v>
      </c>
      <c r="F8" s="27">
        <v>8</v>
      </c>
      <c r="G8" s="27">
        <v>3</v>
      </c>
      <c r="H8" s="27">
        <v>26</v>
      </c>
      <c r="I8" s="27" t="s">
        <v>26</v>
      </c>
      <c r="J8" s="27" t="s">
        <v>25</v>
      </c>
      <c r="K8" s="12">
        <v>4.6846846846846848</v>
      </c>
      <c r="L8" s="12" t="s">
        <v>26</v>
      </c>
      <c r="M8" s="12">
        <v>66.666666666666671</v>
      </c>
    </row>
    <row r="9" spans="4:14" ht="15.75" customHeight="1" x14ac:dyDescent="0.25">
      <c r="D9" s="13" t="s">
        <v>23</v>
      </c>
      <c r="E9" s="27">
        <v>19</v>
      </c>
      <c r="F9" s="27">
        <v>1</v>
      </c>
      <c r="G9" s="27" t="s">
        <v>26</v>
      </c>
      <c r="H9" s="27" t="s">
        <v>26</v>
      </c>
      <c r="I9" s="27" t="s">
        <v>26</v>
      </c>
      <c r="J9" s="27" t="s">
        <v>26</v>
      </c>
      <c r="K9" s="12" t="s">
        <v>26</v>
      </c>
      <c r="L9" s="12" t="s">
        <v>26</v>
      </c>
      <c r="M9" s="12" t="s">
        <v>26</v>
      </c>
    </row>
    <row r="10" spans="4:14" ht="15.75" customHeight="1" x14ac:dyDescent="0.25">
      <c r="D10" s="13" t="s">
        <v>24</v>
      </c>
      <c r="E10" s="27">
        <v>23</v>
      </c>
      <c r="F10" s="27" t="s">
        <v>26</v>
      </c>
      <c r="G10" s="27" t="s">
        <v>26</v>
      </c>
      <c r="H10" s="27">
        <v>3</v>
      </c>
      <c r="I10" s="27" t="s">
        <v>26</v>
      </c>
      <c r="J10" s="27" t="s">
        <v>26</v>
      </c>
      <c r="K10" s="12">
        <v>13.043478260869565</v>
      </c>
      <c r="L10" s="12" t="s">
        <v>26</v>
      </c>
      <c r="M10" s="12" t="s">
        <v>26</v>
      </c>
    </row>
    <row r="11" spans="4:14" ht="15.75" customHeight="1" x14ac:dyDescent="0.25">
      <c r="D11" s="13" t="s">
        <v>27</v>
      </c>
      <c r="E11" s="27">
        <v>5</v>
      </c>
      <c r="F11" s="27" t="s">
        <v>26</v>
      </c>
      <c r="G11" s="27" t="s">
        <v>26</v>
      </c>
      <c r="H11" s="27" t="s">
        <v>26</v>
      </c>
      <c r="I11" s="27" t="s">
        <v>26</v>
      </c>
      <c r="J11" s="27" t="s">
        <v>26</v>
      </c>
      <c r="K11" s="12" t="s">
        <v>26</v>
      </c>
      <c r="L11" s="12" t="s">
        <v>26</v>
      </c>
      <c r="M11" s="12" t="s">
        <v>26</v>
      </c>
    </row>
    <row r="12" spans="4:14" ht="15.75" customHeight="1" x14ac:dyDescent="0.25">
      <c r="D12" s="13" t="s">
        <v>28</v>
      </c>
      <c r="E12" s="27">
        <v>19</v>
      </c>
      <c r="F12" s="27" t="s">
        <v>26</v>
      </c>
      <c r="G12" s="27" t="s">
        <v>26</v>
      </c>
      <c r="H12" s="27" t="s">
        <v>26</v>
      </c>
      <c r="I12" s="27" t="s">
        <v>26</v>
      </c>
      <c r="J12" s="27" t="s">
        <v>26</v>
      </c>
      <c r="K12" s="12" t="s">
        <v>26</v>
      </c>
      <c r="L12" s="12" t="s">
        <v>26</v>
      </c>
      <c r="M12" s="12" t="s">
        <v>26</v>
      </c>
    </row>
    <row r="13" spans="4:14" ht="15.75" customHeight="1" x14ac:dyDescent="0.25">
      <c r="D13" s="13" t="s">
        <v>29</v>
      </c>
      <c r="E13" s="27">
        <v>10</v>
      </c>
      <c r="F13" s="27" t="s">
        <v>26</v>
      </c>
      <c r="G13" s="27" t="s">
        <v>26</v>
      </c>
      <c r="H13" s="27" t="s">
        <v>26</v>
      </c>
      <c r="I13" s="27" t="s">
        <v>26</v>
      </c>
      <c r="J13" s="27" t="s">
        <v>26</v>
      </c>
      <c r="K13" s="12" t="s">
        <v>26</v>
      </c>
      <c r="L13" s="12" t="s">
        <v>26</v>
      </c>
      <c r="M13" s="12" t="s">
        <v>26</v>
      </c>
    </row>
    <row r="14" spans="4:14" ht="15.75" customHeight="1" x14ac:dyDescent="0.25">
      <c r="D14" s="13" t="s">
        <v>30</v>
      </c>
      <c r="E14" s="27">
        <v>12</v>
      </c>
      <c r="F14" s="27" t="s">
        <v>26</v>
      </c>
      <c r="G14" s="27" t="s">
        <v>26</v>
      </c>
      <c r="H14" s="27" t="s">
        <v>26</v>
      </c>
      <c r="I14" s="27" t="s">
        <v>26</v>
      </c>
      <c r="J14" s="27" t="s">
        <v>26</v>
      </c>
      <c r="K14" s="12" t="s">
        <v>26</v>
      </c>
      <c r="L14" s="12" t="s">
        <v>26</v>
      </c>
      <c r="M14" s="12" t="s">
        <v>26</v>
      </c>
    </row>
    <row r="15" spans="4:14" ht="15.75" customHeight="1" x14ac:dyDescent="0.25">
      <c r="D15" s="13" t="s">
        <v>31</v>
      </c>
      <c r="E15" s="27">
        <v>32</v>
      </c>
      <c r="F15" s="27">
        <v>1</v>
      </c>
      <c r="G15" s="27" t="s">
        <v>26</v>
      </c>
      <c r="H15" s="27" t="s">
        <v>25</v>
      </c>
      <c r="I15" s="27" t="s">
        <v>26</v>
      </c>
      <c r="J15" s="27" t="s">
        <v>26</v>
      </c>
      <c r="K15" s="12">
        <v>3.125</v>
      </c>
      <c r="L15" s="12" t="s">
        <v>26</v>
      </c>
      <c r="M15" s="12" t="s">
        <v>26</v>
      </c>
    </row>
    <row r="16" spans="4:14" ht="15.75" customHeight="1" x14ac:dyDescent="0.25">
      <c r="D16" s="13" t="s">
        <v>32</v>
      </c>
      <c r="E16" s="27">
        <v>23</v>
      </c>
      <c r="F16" s="27" t="s">
        <v>26</v>
      </c>
      <c r="G16" s="27" t="s">
        <v>26</v>
      </c>
      <c r="H16" s="27" t="s">
        <v>25</v>
      </c>
      <c r="I16" s="27" t="s">
        <v>26</v>
      </c>
      <c r="J16" s="27" t="s">
        <v>26</v>
      </c>
      <c r="K16" s="12">
        <v>4.3478260869565215</v>
      </c>
      <c r="L16" s="12" t="s">
        <v>26</v>
      </c>
      <c r="M16" s="12" t="s">
        <v>26</v>
      </c>
    </row>
    <row r="17" spans="4:13" ht="15.75" customHeight="1" x14ac:dyDescent="0.25">
      <c r="D17" s="13" t="s">
        <v>33</v>
      </c>
      <c r="E17" s="27">
        <v>18</v>
      </c>
      <c r="F17" s="27" t="s">
        <v>26</v>
      </c>
      <c r="G17" s="27" t="s">
        <v>26</v>
      </c>
      <c r="H17" s="27" t="s">
        <v>26</v>
      </c>
      <c r="I17" s="27" t="s">
        <v>26</v>
      </c>
      <c r="J17" s="27" t="s">
        <v>26</v>
      </c>
      <c r="K17" s="12" t="s">
        <v>26</v>
      </c>
      <c r="L17" s="12" t="s">
        <v>26</v>
      </c>
      <c r="M17" s="12" t="s">
        <v>26</v>
      </c>
    </row>
    <row r="18" spans="4:13" ht="15.75" customHeight="1" x14ac:dyDescent="0.25">
      <c r="D18" s="13" t="s">
        <v>34</v>
      </c>
      <c r="E18" s="27">
        <v>6</v>
      </c>
      <c r="F18" s="27" t="s">
        <v>26</v>
      </c>
      <c r="G18" s="27">
        <v>1</v>
      </c>
      <c r="H18" s="27" t="s">
        <v>26</v>
      </c>
      <c r="I18" s="27" t="s">
        <v>26</v>
      </c>
      <c r="J18" s="27" t="s">
        <v>25</v>
      </c>
      <c r="K18" s="12" t="s">
        <v>26</v>
      </c>
      <c r="L18" s="12" t="s">
        <v>26</v>
      </c>
      <c r="M18" s="12">
        <v>100</v>
      </c>
    </row>
    <row r="19" spans="4:13" ht="15.75" customHeight="1" x14ac:dyDescent="0.25">
      <c r="D19" s="13" t="s">
        <v>35</v>
      </c>
      <c r="E19" s="27">
        <v>5</v>
      </c>
      <c r="F19" s="27">
        <v>1</v>
      </c>
      <c r="G19" s="27" t="s">
        <v>26</v>
      </c>
      <c r="H19" s="27" t="s">
        <v>25</v>
      </c>
      <c r="I19" s="27" t="s">
        <v>26</v>
      </c>
      <c r="J19" s="27" t="s">
        <v>26</v>
      </c>
      <c r="K19" s="12">
        <v>20</v>
      </c>
      <c r="L19" s="12" t="s">
        <v>26</v>
      </c>
      <c r="M19" s="12" t="s">
        <v>26</v>
      </c>
    </row>
    <row r="20" spans="4:13" ht="15.75" customHeight="1" x14ac:dyDescent="0.25">
      <c r="D20" s="13" t="s">
        <v>36</v>
      </c>
      <c r="E20" s="27">
        <v>6</v>
      </c>
      <c r="F20" s="27">
        <v>2</v>
      </c>
      <c r="G20" s="27" t="s">
        <v>26</v>
      </c>
      <c r="H20" s="27" t="s">
        <v>25</v>
      </c>
      <c r="I20" s="27" t="s">
        <v>26</v>
      </c>
      <c r="J20" s="27" t="s">
        <v>26</v>
      </c>
      <c r="K20" s="12">
        <v>16.666666666666668</v>
      </c>
      <c r="L20" s="12" t="s">
        <v>26</v>
      </c>
      <c r="M20" s="12" t="s">
        <v>26</v>
      </c>
    </row>
    <row r="21" spans="4:13" ht="15.75" customHeight="1" x14ac:dyDescent="0.25">
      <c r="D21" s="13" t="s">
        <v>37</v>
      </c>
      <c r="E21" s="27">
        <v>26</v>
      </c>
      <c r="F21" s="27">
        <v>1</v>
      </c>
      <c r="G21" s="27" t="s">
        <v>26</v>
      </c>
      <c r="H21" s="27" t="s">
        <v>25</v>
      </c>
      <c r="I21" s="27" t="s">
        <v>26</v>
      </c>
      <c r="J21" s="27" t="s">
        <v>26</v>
      </c>
      <c r="K21" s="12">
        <v>7.6923076923076925</v>
      </c>
      <c r="L21" s="12" t="s">
        <v>26</v>
      </c>
      <c r="M21" s="12" t="s">
        <v>26</v>
      </c>
    </row>
    <row r="22" spans="4:13" ht="15.75" customHeight="1" x14ac:dyDescent="0.25">
      <c r="D22" s="13" t="s">
        <v>38</v>
      </c>
      <c r="E22" s="27">
        <v>28</v>
      </c>
      <c r="F22" s="27" t="s">
        <v>26</v>
      </c>
      <c r="G22" s="27" t="s">
        <v>26</v>
      </c>
      <c r="H22" s="27" t="s">
        <v>25</v>
      </c>
      <c r="I22" s="27" t="s">
        <v>26</v>
      </c>
      <c r="J22" s="27" t="s">
        <v>26</v>
      </c>
      <c r="K22" s="12">
        <v>3.5714285714285716</v>
      </c>
      <c r="L22" s="12" t="s">
        <v>26</v>
      </c>
      <c r="M22" s="12" t="s">
        <v>26</v>
      </c>
    </row>
    <row r="23" spans="4:13" ht="15.75" customHeight="1" x14ac:dyDescent="0.25">
      <c r="D23" s="13" t="s">
        <v>39</v>
      </c>
      <c r="E23" s="27">
        <v>55</v>
      </c>
      <c r="F23" s="27" t="s">
        <v>26</v>
      </c>
      <c r="G23" s="27">
        <v>1</v>
      </c>
      <c r="H23" s="27" t="s">
        <v>25</v>
      </c>
      <c r="I23" s="27" t="s">
        <v>26</v>
      </c>
      <c r="J23" s="27" t="s">
        <v>26</v>
      </c>
      <c r="K23" s="12">
        <v>3.6363636363636362</v>
      </c>
      <c r="L23" s="12" t="s">
        <v>26</v>
      </c>
      <c r="M23" s="12" t="s">
        <v>26</v>
      </c>
    </row>
    <row r="24" spans="4:13" ht="15.75" customHeight="1" x14ac:dyDescent="0.25">
      <c r="D24" s="13" t="s">
        <v>40</v>
      </c>
      <c r="E24" s="27">
        <v>4</v>
      </c>
      <c r="F24" s="27">
        <v>1</v>
      </c>
      <c r="G24" s="27">
        <v>1</v>
      </c>
      <c r="H24" s="27" t="s">
        <v>26</v>
      </c>
      <c r="I24" s="27" t="s">
        <v>26</v>
      </c>
      <c r="J24" s="27" t="s">
        <v>25</v>
      </c>
      <c r="K24" s="12" t="s">
        <v>26</v>
      </c>
      <c r="L24" s="12" t="s">
        <v>26</v>
      </c>
      <c r="M24" s="12">
        <v>100</v>
      </c>
    </row>
    <row r="25" spans="4:13" ht="15.75" customHeight="1" x14ac:dyDescent="0.25">
      <c r="D25" s="13" t="s">
        <v>41</v>
      </c>
      <c r="E25" s="27">
        <v>17</v>
      </c>
      <c r="F25" s="27" t="s">
        <v>26</v>
      </c>
      <c r="G25" s="27" t="s">
        <v>26</v>
      </c>
      <c r="H25" s="27" t="s">
        <v>25</v>
      </c>
      <c r="I25" s="27" t="s">
        <v>26</v>
      </c>
      <c r="J25" s="27" t="s">
        <v>26</v>
      </c>
      <c r="K25" s="12">
        <v>5.882352941176471</v>
      </c>
      <c r="L25" s="12" t="s">
        <v>26</v>
      </c>
      <c r="M25" s="12" t="s">
        <v>26</v>
      </c>
    </row>
    <row r="26" spans="4:13" ht="15.75" customHeight="1" x14ac:dyDescent="0.25">
      <c r="D26" s="13" t="s">
        <v>42</v>
      </c>
      <c r="E26" s="27">
        <v>31</v>
      </c>
      <c r="F26" s="27" t="s">
        <v>26</v>
      </c>
      <c r="G26" s="27" t="s">
        <v>26</v>
      </c>
      <c r="H26" s="27" t="s">
        <v>26</v>
      </c>
      <c r="I26" s="27" t="s">
        <v>26</v>
      </c>
      <c r="J26" s="27" t="s">
        <v>26</v>
      </c>
      <c r="K26" s="12" t="s">
        <v>26</v>
      </c>
      <c r="L26" s="12" t="s">
        <v>26</v>
      </c>
      <c r="M26" s="12" t="s">
        <v>26</v>
      </c>
    </row>
    <row r="27" spans="4:13" ht="15.75" customHeight="1" x14ac:dyDescent="0.25">
      <c r="D27" s="13" t="s">
        <v>43</v>
      </c>
      <c r="E27" s="27">
        <v>31</v>
      </c>
      <c r="F27" s="27" t="s">
        <v>26</v>
      </c>
      <c r="G27" s="27" t="s">
        <v>26</v>
      </c>
      <c r="H27" s="27" t="s">
        <v>26</v>
      </c>
      <c r="I27" s="27" t="s">
        <v>26</v>
      </c>
      <c r="J27" s="27" t="s">
        <v>26</v>
      </c>
      <c r="K27" s="12" t="s">
        <v>26</v>
      </c>
      <c r="L27" s="12" t="s">
        <v>26</v>
      </c>
      <c r="M27" s="12" t="s">
        <v>26</v>
      </c>
    </row>
    <row r="28" spans="4:13" ht="15.75" customHeight="1" x14ac:dyDescent="0.25">
      <c r="D28" s="13" t="s">
        <v>44</v>
      </c>
      <c r="E28" s="27">
        <v>14</v>
      </c>
      <c r="F28" s="27" t="s">
        <v>26</v>
      </c>
      <c r="G28" s="27" t="s">
        <v>26</v>
      </c>
      <c r="H28" s="27">
        <v>4</v>
      </c>
      <c r="I28" s="27" t="s">
        <v>26</v>
      </c>
      <c r="J28" s="27" t="s">
        <v>26</v>
      </c>
      <c r="K28" s="12">
        <v>28.571428571428573</v>
      </c>
      <c r="L28" s="12" t="s">
        <v>26</v>
      </c>
      <c r="M28" s="12" t="s">
        <v>26</v>
      </c>
    </row>
    <row r="29" spans="4:13" ht="15.75" customHeight="1" x14ac:dyDescent="0.25">
      <c r="D29" s="13" t="s">
        <v>45</v>
      </c>
      <c r="E29" s="27">
        <v>10</v>
      </c>
      <c r="F29" s="27" t="s">
        <v>26</v>
      </c>
      <c r="G29" s="27" t="s">
        <v>26</v>
      </c>
      <c r="H29" s="27" t="s">
        <v>26</v>
      </c>
      <c r="I29" s="27" t="s">
        <v>26</v>
      </c>
      <c r="J29" s="27" t="s">
        <v>26</v>
      </c>
      <c r="K29" s="12" t="s">
        <v>26</v>
      </c>
      <c r="L29" s="12" t="s">
        <v>26</v>
      </c>
      <c r="M29" s="12" t="s">
        <v>26</v>
      </c>
    </row>
    <row r="30" spans="4:13" ht="15.75" customHeight="1" x14ac:dyDescent="0.25">
      <c r="D30" s="13" t="s">
        <v>46</v>
      </c>
      <c r="E30" s="27">
        <v>23</v>
      </c>
      <c r="F30" s="27" t="s">
        <v>26</v>
      </c>
      <c r="G30" s="27" t="s">
        <v>26</v>
      </c>
      <c r="H30" s="27" t="s">
        <v>25</v>
      </c>
      <c r="I30" s="27" t="s">
        <v>26</v>
      </c>
      <c r="J30" s="27" t="s">
        <v>26</v>
      </c>
      <c r="K30" s="12">
        <v>4.3478260869565215</v>
      </c>
      <c r="L30" s="12" t="s">
        <v>26</v>
      </c>
      <c r="M30" s="12" t="s">
        <v>26</v>
      </c>
    </row>
    <row r="31" spans="4:13" ht="15.75" customHeight="1" x14ac:dyDescent="0.25">
      <c r="D31" s="13" t="s">
        <v>47</v>
      </c>
      <c r="E31" s="27">
        <v>20</v>
      </c>
      <c r="F31" s="27" t="s">
        <v>26</v>
      </c>
      <c r="G31" s="27" t="s">
        <v>26</v>
      </c>
      <c r="H31" s="27" t="s">
        <v>25</v>
      </c>
      <c r="I31" s="27" t="s">
        <v>26</v>
      </c>
      <c r="J31" s="27" t="s">
        <v>26</v>
      </c>
      <c r="K31" s="12">
        <v>10</v>
      </c>
      <c r="L31" s="12" t="s">
        <v>26</v>
      </c>
      <c r="M31" s="12" t="s">
        <v>26</v>
      </c>
    </row>
    <row r="32" spans="4:13" ht="15.75" customHeight="1" x14ac:dyDescent="0.25">
      <c r="D32" s="13" t="s">
        <v>48</v>
      </c>
      <c r="E32" s="27">
        <v>37</v>
      </c>
      <c r="F32" s="27" t="s">
        <v>26</v>
      </c>
      <c r="G32" s="27" t="s">
        <v>26</v>
      </c>
      <c r="H32" s="27" t="s">
        <v>25</v>
      </c>
      <c r="I32" s="27" t="s">
        <v>26</v>
      </c>
      <c r="J32" s="27" t="s">
        <v>26</v>
      </c>
      <c r="K32" s="12">
        <v>2.7027027027027026</v>
      </c>
      <c r="L32" s="12" t="s">
        <v>26</v>
      </c>
      <c r="M32" s="12" t="s">
        <v>26</v>
      </c>
    </row>
    <row r="33" spans="4:13" ht="15.75" customHeight="1" x14ac:dyDescent="0.25">
      <c r="D33" s="13" t="s">
        <v>49</v>
      </c>
      <c r="E33" s="27">
        <v>16</v>
      </c>
      <c r="F33" s="27" t="s">
        <v>26</v>
      </c>
      <c r="G33" s="27" t="s">
        <v>26</v>
      </c>
      <c r="H33" s="27" t="s">
        <v>26</v>
      </c>
      <c r="I33" s="27" t="s">
        <v>26</v>
      </c>
      <c r="J33" s="27" t="s">
        <v>26</v>
      </c>
      <c r="K33" s="12" t="s">
        <v>26</v>
      </c>
      <c r="L33" s="12" t="s">
        <v>26</v>
      </c>
      <c r="M33" s="12" t="s">
        <v>26</v>
      </c>
    </row>
    <row r="34" spans="4:13" ht="15.75" customHeight="1" x14ac:dyDescent="0.25">
      <c r="D34" s="13" t="s">
        <v>50</v>
      </c>
      <c r="E34" s="27">
        <v>30</v>
      </c>
      <c r="F34" s="27">
        <v>1</v>
      </c>
      <c r="G34" s="27" t="s">
        <v>26</v>
      </c>
      <c r="H34" s="27" t="s">
        <v>25</v>
      </c>
      <c r="I34" s="27" t="s">
        <v>26</v>
      </c>
      <c r="J34" s="27" t="s">
        <v>26</v>
      </c>
      <c r="K34" s="12">
        <v>3.3333333333333335</v>
      </c>
      <c r="L34" s="12" t="s">
        <v>26</v>
      </c>
      <c r="M34" s="12" t="s">
        <v>26</v>
      </c>
    </row>
    <row r="35" spans="4:13" ht="15.75" customHeight="1" x14ac:dyDescent="0.25">
      <c r="D35" s="13" t="s">
        <v>51</v>
      </c>
      <c r="E35" s="27">
        <v>13</v>
      </c>
      <c r="F35" s="27" t="s">
        <v>26</v>
      </c>
      <c r="G35" s="27" t="s">
        <v>26</v>
      </c>
      <c r="H35" s="27" t="s">
        <v>26</v>
      </c>
      <c r="I35" s="27" t="s">
        <v>26</v>
      </c>
      <c r="J35" s="27" t="s">
        <v>26</v>
      </c>
      <c r="K35" s="12" t="s">
        <v>26</v>
      </c>
      <c r="L35" s="12" t="s">
        <v>26</v>
      </c>
      <c r="M35" s="12" t="s">
        <v>26</v>
      </c>
    </row>
    <row r="36" spans="4:13" ht="15.75" customHeight="1" x14ac:dyDescent="0.25">
      <c r="D36" s="13" t="s">
        <v>52</v>
      </c>
      <c r="E36" s="27">
        <v>22</v>
      </c>
      <c r="F36" s="27" t="s">
        <v>26</v>
      </c>
      <c r="G36" s="27" t="s">
        <v>26</v>
      </c>
      <c r="H36" s="27">
        <v>4</v>
      </c>
      <c r="I36" s="27" t="s">
        <v>26</v>
      </c>
      <c r="J36" s="27" t="s">
        <v>26</v>
      </c>
      <c r="K36" s="12">
        <v>18.181818181818183</v>
      </c>
      <c r="L36" s="12" t="s">
        <v>26</v>
      </c>
      <c r="M36" s="12" t="s">
        <v>26</v>
      </c>
    </row>
    <row r="37" spans="4:13" ht="15.75" customHeight="1" x14ac:dyDescent="0.25">
      <c r="D37" s="24" t="s">
        <v>53</v>
      </c>
      <c r="E37" s="27" t="s">
        <v>26</v>
      </c>
      <c r="F37" s="27" t="s">
        <v>26</v>
      </c>
      <c r="G37" s="27" t="s">
        <v>26</v>
      </c>
      <c r="H37" s="27" t="s">
        <v>26</v>
      </c>
      <c r="I37" s="27" t="s">
        <v>26</v>
      </c>
      <c r="J37" s="27" t="s">
        <v>26</v>
      </c>
      <c r="K37" s="12" t="s">
        <v>26</v>
      </c>
      <c r="L37" s="12" t="s">
        <v>26</v>
      </c>
      <c r="M37" s="12" t="s">
        <v>26</v>
      </c>
    </row>
    <row r="38" spans="4:13" ht="15.75" customHeight="1" x14ac:dyDescent="0.25">
      <c r="D38" s="13" t="s">
        <v>54</v>
      </c>
      <c r="E38" s="27" t="s">
        <v>26</v>
      </c>
      <c r="F38" s="27" t="s">
        <v>26</v>
      </c>
      <c r="G38" s="27" t="s">
        <v>26</v>
      </c>
      <c r="H38" s="27" t="s">
        <v>26</v>
      </c>
      <c r="I38" s="27" t="s">
        <v>26</v>
      </c>
      <c r="J38" s="27" t="s">
        <v>26</v>
      </c>
      <c r="K38" s="12" t="s">
        <v>26</v>
      </c>
      <c r="L38" s="12" t="s">
        <v>26</v>
      </c>
      <c r="M38" s="12" t="s">
        <v>26</v>
      </c>
    </row>
    <row r="39" spans="4:13" ht="15.75" customHeight="1" x14ac:dyDescent="0.25">
      <c r="D39" s="13" t="s">
        <v>55</v>
      </c>
      <c r="E39" s="27" t="s">
        <v>26</v>
      </c>
      <c r="F39" s="27" t="s">
        <v>26</v>
      </c>
      <c r="G39" s="27" t="s">
        <v>26</v>
      </c>
      <c r="H39" s="27" t="s">
        <v>26</v>
      </c>
      <c r="I39" s="27" t="s">
        <v>26</v>
      </c>
      <c r="J39" s="27" t="s">
        <v>26</v>
      </c>
      <c r="K39" s="12" t="s">
        <v>26</v>
      </c>
      <c r="L39" s="12" t="s">
        <v>26</v>
      </c>
      <c r="M39" s="12" t="s">
        <v>26</v>
      </c>
    </row>
    <row r="40" spans="4:13" ht="15.75" customHeight="1" x14ac:dyDescent="0.25">
      <c r="D40" s="13" t="s">
        <v>56</v>
      </c>
      <c r="E40" s="27" t="s">
        <v>26</v>
      </c>
      <c r="F40" s="27" t="s">
        <v>26</v>
      </c>
      <c r="G40" s="27" t="s">
        <v>26</v>
      </c>
      <c r="H40" s="27" t="s">
        <v>26</v>
      </c>
      <c r="I40" s="27" t="s">
        <v>26</v>
      </c>
      <c r="J40" s="27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57</v>
      </c>
      <c r="E41" s="27" t="s">
        <v>26</v>
      </c>
      <c r="F41" s="27" t="s">
        <v>26</v>
      </c>
      <c r="G41" s="27" t="s">
        <v>26</v>
      </c>
      <c r="H41" s="27" t="s">
        <v>26</v>
      </c>
      <c r="I41" s="27" t="s">
        <v>26</v>
      </c>
      <c r="J41" s="27" t="s">
        <v>26</v>
      </c>
      <c r="K41" s="12" t="s">
        <v>26</v>
      </c>
      <c r="L41" s="12" t="s">
        <v>26</v>
      </c>
      <c r="M41" s="12" t="s">
        <v>26</v>
      </c>
    </row>
    <row r="42" spans="4:13" ht="15.75" customHeight="1" x14ac:dyDescent="0.25">
      <c r="D42" s="13" t="s">
        <v>58</v>
      </c>
      <c r="E42" s="27" t="s">
        <v>26</v>
      </c>
      <c r="F42" s="27" t="s">
        <v>26</v>
      </c>
      <c r="G42" s="27" t="s">
        <v>26</v>
      </c>
      <c r="H42" s="27" t="s">
        <v>26</v>
      </c>
      <c r="I42" s="27" t="s">
        <v>26</v>
      </c>
      <c r="J42" s="27" t="s">
        <v>26</v>
      </c>
      <c r="K42" s="12" t="s">
        <v>26</v>
      </c>
      <c r="L42" s="12" t="s">
        <v>26</v>
      </c>
      <c r="M42" s="12" t="s">
        <v>26</v>
      </c>
    </row>
    <row r="43" spans="4:13" ht="15.75" customHeight="1" x14ac:dyDescent="0.25">
      <c r="D43" s="13"/>
      <c r="E43" s="27"/>
      <c r="F43" s="27"/>
      <c r="G43" s="27"/>
      <c r="H43" s="27"/>
      <c r="I43" s="27"/>
      <c r="J43" s="27"/>
      <c r="K43" s="12"/>
      <c r="L43" s="12"/>
      <c r="M43" s="12"/>
    </row>
    <row r="44" spans="4:13" ht="15.75" customHeight="1" x14ac:dyDescent="0.25">
      <c r="D44" s="13"/>
      <c r="E44" s="27"/>
      <c r="F44" s="27"/>
      <c r="G44" s="27"/>
      <c r="H44" s="27"/>
      <c r="I44" s="27"/>
      <c r="J44" s="27"/>
      <c r="K44" s="12"/>
      <c r="L44" s="12"/>
      <c r="M44" s="12"/>
    </row>
  </sheetData>
  <mergeCells count="15">
    <mergeCell ref="E1:M1"/>
    <mergeCell ref="D2:M2"/>
    <mergeCell ref="D3:D5"/>
    <mergeCell ref="E3:G3"/>
    <mergeCell ref="H3:J3"/>
    <mergeCell ref="K3:M3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D1:N45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19921875" style="1" customWidth="1"/>
    <col min="5" max="5" width="12.796875" style="1" customWidth="1"/>
    <col min="6" max="6" width="9.5" style="1" customWidth="1"/>
    <col min="7" max="7" width="6.59765625" style="1" customWidth="1"/>
    <col min="8" max="8" width="12.796875" style="1" customWidth="1"/>
    <col min="9" max="9" width="9.3984375" style="1" customWidth="1"/>
    <col min="10" max="10" width="7.59765625" style="1" customWidth="1"/>
    <col min="11" max="11" width="8.59765625" style="1" customWidth="1"/>
    <col min="12" max="12" width="9.3984375" style="1" customWidth="1"/>
    <col min="13" max="13" width="7.29687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858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310" t="s">
        <v>329</v>
      </c>
      <c r="E2" s="310"/>
      <c r="F2" s="310"/>
      <c r="G2" s="310"/>
      <c r="H2" s="310"/>
      <c r="I2" s="310"/>
      <c r="J2" s="310"/>
      <c r="K2" s="310"/>
      <c r="L2" s="310"/>
      <c r="M2" s="310"/>
    </row>
    <row r="3" spans="4:14" ht="45" customHeight="1" x14ac:dyDescent="0.2">
      <c r="D3" s="330"/>
      <c r="E3" s="380" t="s">
        <v>330</v>
      </c>
      <c r="F3" s="381"/>
      <c r="G3" s="382"/>
      <c r="H3" s="380" t="s">
        <v>331</v>
      </c>
      <c r="I3" s="381"/>
      <c r="J3" s="382"/>
      <c r="K3" s="380" t="s">
        <v>332</v>
      </c>
      <c r="L3" s="381"/>
      <c r="M3" s="382"/>
    </row>
    <row r="4" spans="4:14" ht="81.75" customHeight="1" x14ac:dyDescent="0.2">
      <c r="D4" s="332"/>
      <c r="E4" s="185" t="s">
        <v>323</v>
      </c>
      <c r="F4" s="185" t="s">
        <v>324</v>
      </c>
      <c r="G4" s="185" t="s">
        <v>325</v>
      </c>
      <c r="H4" s="185" t="s">
        <v>323</v>
      </c>
      <c r="I4" s="185" t="s">
        <v>324</v>
      </c>
      <c r="J4" s="185" t="s">
        <v>325</v>
      </c>
      <c r="K4" s="185" t="s">
        <v>323</v>
      </c>
      <c r="L4" s="185" t="s">
        <v>324</v>
      </c>
      <c r="M4" s="185" t="s">
        <v>325</v>
      </c>
    </row>
    <row r="5" spans="4:14" ht="12.75" x14ac:dyDescent="0.2">
      <c r="D5" s="8"/>
      <c r="E5" s="203">
        <v>1</v>
      </c>
      <c r="F5" s="203">
        <v>2</v>
      </c>
      <c r="G5" s="203">
        <v>3</v>
      </c>
      <c r="H5" s="203">
        <v>4</v>
      </c>
      <c r="I5" s="203">
        <v>5</v>
      </c>
      <c r="J5" s="203">
        <v>6</v>
      </c>
      <c r="K5" s="203">
        <v>7</v>
      </c>
      <c r="L5" s="203">
        <v>8</v>
      </c>
      <c r="M5" s="203">
        <v>9</v>
      </c>
    </row>
    <row r="6" spans="4:14" ht="15.75" x14ac:dyDescent="0.25">
      <c r="D6" s="9" t="s">
        <v>21</v>
      </c>
      <c r="E6" s="10">
        <v>3815.44</v>
      </c>
      <c r="F6" s="10">
        <v>56.680999999999997</v>
      </c>
      <c r="G6" s="10">
        <v>10.55</v>
      </c>
      <c r="H6" s="10">
        <v>1411.558</v>
      </c>
      <c r="I6" s="10" t="s">
        <v>25</v>
      </c>
      <c r="J6" s="10" t="s">
        <v>25</v>
      </c>
      <c r="K6" s="10">
        <v>36.995942800830314</v>
      </c>
      <c r="L6" s="10" t="s">
        <v>25</v>
      </c>
      <c r="M6" s="10" t="s">
        <v>25</v>
      </c>
    </row>
    <row r="7" spans="4:14" ht="15.75" customHeight="1" x14ac:dyDescent="0.25">
      <c r="D7" s="11" t="s">
        <v>22</v>
      </c>
      <c r="E7" s="12" t="s">
        <v>25</v>
      </c>
      <c r="F7" s="12">
        <v>56.680999999999997</v>
      </c>
      <c r="G7" s="12" t="s">
        <v>25</v>
      </c>
      <c r="H7" s="12" t="s">
        <v>25</v>
      </c>
      <c r="I7" s="12" t="s">
        <v>25</v>
      </c>
      <c r="J7" s="12" t="s">
        <v>26</v>
      </c>
      <c r="K7" s="12" t="s">
        <v>25</v>
      </c>
      <c r="L7" s="12" t="s">
        <v>25</v>
      </c>
      <c r="M7" s="12" t="s">
        <v>26</v>
      </c>
    </row>
    <row r="8" spans="4:14" ht="15" customHeight="1" x14ac:dyDescent="0.25">
      <c r="D8" s="13" t="s">
        <v>23</v>
      </c>
      <c r="E8" s="12">
        <v>157.43100000000001</v>
      </c>
      <c r="F8" s="12" t="s">
        <v>25</v>
      </c>
      <c r="G8" s="12" t="s">
        <v>25</v>
      </c>
      <c r="H8" s="12">
        <v>77.430000000000007</v>
      </c>
      <c r="I8" s="12" t="s">
        <v>26</v>
      </c>
      <c r="J8" s="12" t="s">
        <v>26</v>
      </c>
      <c r="K8" s="12">
        <v>49.183451797930523</v>
      </c>
      <c r="L8" s="12" t="s">
        <v>26</v>
      </c>
      <c r="M8" s="12" t="s">
        <v>26</v>
      </c>
    </row>
    <row r="9" spans="4:14" ht="14.25" customHeight="1" x14ac:dyDescent="0.25">
      <c r="D9" s="13" t="s">
        <v>24</v>
      </c>
      <c r="E9" s="12" t="s">
        <v>25</v>
      </c>
      <c r="F9" s="12" t="s">
        <v>26</v>
      </c>
      <c r="G9" s="12" t="s">
        <v>26</v>
      </c>
      <c r="H9" s="12" t="s">
        <v>26</v>
      </c>
      <c r="I9" s="12" t="s">
        <v>26</v>
      </c>
      <c r="J9" s="12" t="s">
        <v>26</v>
      </c>
      <c r="K9" s="12" t="s">
        <v>26</v>
      </c>
      <c r="L9" s="12" t="s">
        <v>26</v>
      </c>
      <c r="M9" s="12" t="s">
        <v>26</v>
      </c>
    </row>
    <row r="10" spans="4:14" ht="15" customHeight="1" x14ac:dyDescent="0.25">
      <c r="D10" s="13" t="s">
        <v>27</v>
      </c>
      <c r="E10" s="12">
        <v>79.010000000000005</v>
      </c>
      <c r="F10" s="12" t="s">
        <v>26</v>
      </c>
      <c r="G10" s="12" t="s">
        <v>26</v>
      </c>
      <c r="H10" s="12" t="s">
        <v>25</v>
      </c>
      <c r="I10" s="12" t="s">
        <v>26</v>
      </c>
      <c r="J10" s="12" t="s">
        <v>26</v>
      </c>
      <c r="K10" s="12" t="s">
        <v>25</v>
      </c>
      <c r="L10" s="12" t="s">
        <v>26</v>
      </c>
      <c r="M10" s="12" t="s">
        <v>26</v>
      </c>
    </row>
    <row r="11" spans="4:14" ht="14.25" customHeight="1" x14ac:dyDescent="0.25">
      <c r="D11" s="13" t="s">
        <v>28</v>
      </c>
      <c r="E11" s="12">
        <v>168.40100000000001</v>
      </c>
      <c r="F11" s="12" t="s">
        <v>26</v>
      </c>
      <c r="G11" s="12" t="s">
        <v>26</v>
      </c>
      <c r="H11" s="12" t="s">
        <v>25</v>
      </c>
      <c r="I11" s="12" t="s">
        <v>26</v>
      </c>
      <c r="J11" s="12" t="s">
        <v>26</v>
      </c>
      <c r="K11" s="12" t="s">
        <v>25</v>
      </c>
      <c r="L11" s="12" t="s">
        <v>26</v>
      </c>
      <c r="M11" s="12" t="s">
        <v>26</v>
      </c>
    </row>
    <row r="12" spans="4:14" ht="15" customHeight="1" x14ac:dyDescent="0.25">
      <c r="D12" s="13" t="s">
        <v>29</v>
      </c>
      <c r="E12" s="12">
        <v>241.50800000000001</v>
      </c>
      <c r="F12" s="12" t="s">
        <v>26</v>
      </c>
      <c r="G12" s="12" t="s">
        <v>26</v>
      </c>
      <c r="H12" s="12" t="s">
        <v>25</v>
      </c>
      <c r="I12" s="12" t="s">
        <v>26</v>
      </c>
      <c r="J12" s="12" t="s">
        <v>26</v>
      </c>
      <c r="K12" s="12" t="s">
        <v>25</v>
      </c>
      <c r="L12" s="12" t="s">
        <v>26</v>
      </c>
      <c r="M12" s="12" t="s">
        <v>26</v>
      </c>
    </row>
    <row r="13" spans="4:14" ht="14.25" customHeight="1" x14ac:dyDescent="0.25">
      <c r="D13" s="13" t="s">
        <v>30</v>
      </c>
      <c r="E13" s="12">
        <v>191.86</v>
      </c>
      <c r="F13" s="12" t="s">
        <v>26</v>
      </c>
      <c r="G13" s="12" t="s">
        <v>26</v>
      </c>
      <c r="H13" s="12" t="s">
        <v>25</v>
      </c>
      <c r="I13" s="12" t="s">
        <v>26</v>
      </c>
      <c r="J13" s="12" t="s">
        <v>26</v>
      </c>
      <c r="K13" s="12" t="s">
        <v>25</v>
      </c>
      <c r="L13" s="12" t="s">
        <v>26</v>
      </c>
      <c r="M13" s="12" t="s">
        <v>26</v>
      </c>
    </row>
    <row r="14" spans="4:14" ht="15" customHeight="1" x14ac:dyDescent="0.25">
      <c r="D14" s="13" t="s">
        <v>31</v>
      </c>
      <c r="E14" s="12">
        <v>282.39999999999998</v>
      </c>
      <c r="F14" s="12" t="s">
        <v>26</v>
      </c>
      <c r="G14" s="12" t="s">
        <v>26</v>
      </c>
      <c r="H14" s="12">
        <v>183</v>
      </c>
      <c r="I14" s="12" t="s">
        <v>26</v>
      </c>
      <c r="J14" s="12" t="s">
        <v>26</v>
      </c>
      <c r="K14" s="12">
        <v>64.801699716713884</v>
      </c>
      <c r="L14" s="12" t="s">
        <v>26</v>
      </c>
      <c r="M14" s="12" t="s">
        <v>26</v>
      </c>
    </row>
    <row r="15" spans="4:14" ht="14.25" customHeight="1" x14ac:dyDescent="0.25">
      <c r="D15" s="13" t="s">
        <v>32</v>
      </c>
      <c r="E15" s="12">
        <v>74.48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 t="s">
        <v>26</v>
      </c>
    </row>
    <row r="16" spans="4:14" ht="15" customHeight="1" x14ac:dyDescent="0.25">
      <c r="D16" s="13" t="s">
        <v>33</v>
      </c>
      <c r="E16" s="12">
        <v>166.49</v>
      </c>
      <c r="F16" s="12" t="s">
        <v>26</v>
      </c>
      <c r="G16" s="12" t="s">
        <v>26</v>
      </c>
      <c r="H16" s="12">
        <v>107.82</v>
      </c>
      <c r="I16" s="12" t="s">
        <v>26</v>
      </c>
      <c r="J16" s="12" t="s">
        <v>26</v>
      </c>
      <c r="K16" s="12">
        <v>64.760646285062165</v>
      </c>
      <c r="L16" s="12" t="s">
        <v>26</v>
      </c>
      <c r="M16" s="12" t="s">
        <v>26</v>
      </c>
    </row>
    <row r="17" spans="4:13" ht="14.25" customHeight="1" x14ac:dyDescent="0.25">
      <c r="D17" s="13" t="s">
        <v>34</v>
      </c>
      <c r="E17" s="12">
        <v>276.12</v>
      </c>
      <c r="F17" s="12" t="s">
        <v>25</v>
      </c>
      <c r="G17" s="12" t="s">
        <v>26</v>
      </c>
      <c r="H17" s="12">
        <v>133</v>
      </c>
      <c r="I17" s="12" t="s">
        <v>25</v>
      </c>
      <c r="J17" s="12" t="s">
        <v>26</v>
      </c>
      <c r="K17" s="12">
        <v>48.16746342170071</v>
      </c>
      <c r="L17" s="12" t="s">
        <v>25</v>
      </c>
      <c r="M17" s="12" t="s">
        <v>26</v>
      </c>
    </row>
    <row r="18" spans="4:13" ht="15" customHeight="1" x14ac:dyDescent="0.25">
      <c r="D18" s="13" t="s">
        <v>35</v>
      </c>
      <c r="E18" s="12">
        <v>149.13200000000001</v>
      </c>
      <c r="F18" s="12" t="s">
        <v>25</v>
      </c>
      <c r="G18" s="12" t="s">
        <v>26</v>
      </c>
      <c r="H18" s="12">
        <v>62.3</v>
      </c>
      <c r="I18" s="12" t="s">
        <v>26</v>
      </c>
      <c r="J18" s="12" t="s">
        <v>26</v>
      </c>
      <c r="K18" s="12">
        <v>41.775071748518094</v>
      </c>
      <c r="L18" s="12" t="s">
        <v>26</v>
      </c>
      <c r="M18" s="12" t="s">
        <v>26</v>
      </c>
    </row>
    <row r="19" spans="4:13" ht="14.25" customHeight="1" x14ac:dyDescent="0.25">
      <c r="D19" s="13" t="s">
        <v>36</v>
      </c>
      <c r="E19" s="12">
        <v>45.3</v>
      </c>
      <c r="F19" s="12" t="s">
        <v>25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 t="s">
        <v>26</v>
      </c>
    </row>
    <row r="20" spans="4:13" ht="15" customHeight="1" x14ac:dyDescent="0.25">
      <c r="D20" s="13" t="s">
        <v>37</v>
      </c>
      <c r="E20" s="12">
        <v>27.6</v>
      </c>
      <c r="F20" s="12" t="s">
        <v>25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 t="s">
        <v>26</v>
      </c>
    </row>
    <row r="21" spans="4:13" ht="14.25" customHeight="1" x14ac:dyDescent="0.25">
      <c r="D21" s="13" t="s">
        <v>38</v>
      </c>
      <c r="E21" s="12">
        <v>206.5</v>
      </c>
      <c r="F21" s="12" t="s">
        <v>25</v>
      </c>
      <c r="G21" s="12" t="s">
        <v>26</v>
      </c>
      <c r="H21" s="12" t="s">
        <v>25</v>
      </c>
      <c r="I21" s="12" t="s">
        <v>26</v>
      </c>
      <c r="J21" s="12" t="s">
        <v>26</v>
      </c>
      <c r="K21" s="12" t="s">
        <v>25</v>
      </c>
      <c r="L21" s="12" t="s">
        <v>26</v>
      </c>
      <c r="M21" s="12" t="s">
        <v>26</v>
      </c>
    </row>
    <row r="22" spans="4:13" ht="15" customHeight="1" x14ac:dyDescent="0.25">
      <c r="D22" s="13" t="s">
        <v>39</v>
      </c>
      <c r="E22" s="12">
        <v>245.916</v>
      </c>
      <c r="F22" s="12" t="s">
        <v>26</v>
      </c>
      <c r="G22" s="12" t="s">
        <v>26</v>
      </c>
      <c r="H22" s="12" t="s">
        <v>25</v>
      </c>
      <c r="I22" s="12" t="s">
        <v>26</v>
      </c>
      <c r="J22" s="12" t="s">
        <v>26</v>
      </c>
      <c r="K22" s="12" t="s">
        <v>25</v>
      </c>
      <c r="L22" s="12" t="s">
        <v>26</v>
      </c>
      <c r="M22" s="12" t="s">
        <v>26</v>
      </c>
    </row>
    <row r="23" spans="4:13" ht="14.25" customHeight="1" x14ac:dyDescent="0.25">
      <c r="D23" s="13" t="s">
        <v>40</v>
      </c>
      <c r="E23" s="12">
        <v>276.42500000000001</v>
      </c>
      <c r="F23" s="12" t="s">
        <v>25</v>
      </c>
      <c r="G23" s="12" t="s">
        <v>25</v>
      </c>
      <c r="H23" s="12" t="s">
        <v>25</v>
      </c>
      <c r="I23" s="12" t="s">
        <v>26</v>
      </c>
      <c r="J23" s="12" t="s">
        <v>26</v>
      </c>
      <c r="K23" s="12" t="s">
        <v>25</v>
      </c>
      <c r="L23" s="12" t="s">
        <v>26</v>
      </c>
      <c r="M23" s="12" t="s">
        <v>26</v>
      </c>
    </row>
    <row r="24" spans="4:13" ht="15" customHeight="1" x14ac:dyDescent="0.25">
      <c r="D24" s="13" t="s">
        <v>41</v>
      </c>
      <c r="E24" s="12">
        <v>23.414999999999999</v>
      </c>
      <c r="F24" s="12" t="s">
        <v>26</v>
      </c>
      <c r="G24" s="12" t="s">
        <v>26</v>
      </c>
      <c r="H24" s="12" t="s">
        <v>25</v>
      </c>
      <c r="I24" s="12" t="s">
        <v>26</v>
      </c>
      <c r="J24" s="12" t="s">
        <v>26</v>
      </c>
      <c r="K24" s="12" t="s">
        <v>25</v>
      </c>
      <c r="L24" s="12" t="s">
        <v>26</v>
      </c>
      <c r="M24" s="12" t="s">
        <v>26</v>
      </c>
    </row>
    <row r="25" spans="4:13" ht="14.25" customHeight="1" x14ac:dyDescent="0.25">
      <c r="D25" s="13" t="s">
        <v>42</v>
      </c>
      <c r="E25" s="12">
        <v>46.3</v>
      </c>
      <c r="F25" s="12" t="s">
        <v>26</v>
      </c>
      <c r="G25" s="12" t="s">
        <v>26</v>
      </c>
      <c r="H25" s="12" t="s">
        <v>25</v>
      </c>
      <c r="I25" s="12" t="s">
        <v>26</v>
      </c>
      <c r="J25" s="12" t="s">
        <v>26</v>
      </c>
      <c r="K25" s="12" t="s">
        <v>25</v>
      </c>
      <c r="L25" s="12" t="s">
        <v>26</v>
      </c>
      <c r="M25" s="12" t="s">
        <v>26</v>
      </c>
    </row>
    <row r="26" spans="4:13" ht="15" customHeight="1" x14ac:dyDescent="0.25">
      <c r="D26" s="13" t="s">
        <v>43</v>
      </c>
      <c r="E26" s="12">
        <v>89.073999999999998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 t="s">
        <v>26</v>
      </c>
    </row>
    <row r="27" spans="4:13" ht="14.25" customHeight="1" x14ac:dyDescent="0.25">
      <c r="D27" s="13" t="s">
        <v>44</v>
      </c>
      <c r="E27" s="12">
        <v>193.17</v>
      </c>
      <c r="F27" s="12" t="s">
        <v>25</v>
      </c>
      <c r="G27" s="12" t="s">
        <v>25</v>
      </c>
      <c r="H27" s="12" t="s">
        <v>25</v>
      </c>
      <c r="I27" s="12" t="s">
        <v>26</v>
      </c>
      <c r="J27" s="12" t="s">
        <v>26</v>
      </c>
      <c r="K27" s="12" t="s">
        <v>25</v>
      </c>
      <c r="L27" s="12" t="s">
        <v>26</v>
      </c>
      <c r="M27" s="12" t="s">
        <v>26</v>
      </c>
    </row>
    <row r="28" spans="4:13" ht="15" customHeight="1" x14ac:dyDescent="0.25">
      <c r="D28" s="13" t="s">
        <v>45</v>
      </c>
      <c r="E28" s="12">
        <v>195.447</v>
      </c>
      <c r="F28" s="12" t="s">
        <v>26</v>
      </c>
      <c r="G28" s="12" t="s">
        <v>26</v>
      </c>
      <c r="H28" s="12" t="s">
        <v>25</v>
      </c>
      <c r="I28" s="12" t="s">
        <v>26</v>
      </c>
      <c r="J28" s="12" t="s">
        <v>26</v>
      </c>
      <c r="K28" s="12" t="s">
        <v>25</v>
      </c>
      <c r="L28" s="12" t="s">
        <v>26</v>
      </c>
      <c r="M28" s="12" t="s">
        <v>26</v>
      </c>
    </row>
    <row r="29" spans="4:13" ht="14.25" customHeight="1" x14ac:dyDescent="0.25">
      <c r="D29" s="13" t="s">
        <v>46</v>
      </c>
      <c r="E29" s="12">
        <v>77.66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 t="s">
        <v>26</v>
      </c>
    </row>
    <row r="30" spans="4:13" ht="15" customHeight="1" x14ac:dyDescent="0.25">
      <c r="D30" s="13" t="s">
        <v>47</v>
      </c>
      <c r="E30" s="12">
        <v>203.06100000000001</v>
      </c>
      <c r="F30" s="12" t="s">
        <v>26</v>
      </c>
      <c r="G30" s="12" t="s">
        <v>26</v>
      </c>
      <c r="H30" s="12" t="s">
        <v>25</v>
      </c>
      <c r="I30" s="12" t="s">
        <v>26</v>
      </c>
      <c r="J30" s="12" t="s">
        <v>26</v>
      </c>
      <c r="K30" s="12" t="s">
        <v>25</v>
      </c>
      <c r="L30" s="12" t="s">
        <v>26</v>
      </c>
      <c r="M30" s="12" t="s">
        <v>26</v>
      </c>
    </row>
    <row r="31" spans="4:13" ht="14.25" customHeight="1" x14ac:dyDescent="0.25">
      <c r="D31" s="13" t="s">
        <v>48</v>
      </c>
      <c r="E31" s="12">
        <v>51.856999999999999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 t="s">
        <v>26</v>
      </c>
    </row>
    <row r="32" spans="4:13" ht="15" customHeight="1" x14ac:dyDescent="0.25">
      <c r="D32" s="13" t="s">
        <v>49</v>
      </c>
      <c r="E32" s="12">
        <v>96.013000000000005</v>
      </c>
      <c r="F32" s="12" t="s">
        <v>25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 t="s">
        <v>26</v>
      </c>
    </row>
    <row r="33" spans="4:13" ht="14.25" customHeight="1" x14ac:dyDescent="0.25">
      <c r="D33" s="13" t="s">
        <v>50</v>
      </c>
      <c r="E33" s="12">
        <v>53.801000000000002</v>
      </c>
      <c r="F33" s="12" t="s">
        <v>26</v>
      </c>
      <c r="G33" s="12" t="s">
        <v>26</v>
      </c>
      <c r="H33" s="12" t="s">
        <v>25</v>
      </c>
      <c r="I33" s="12" t="s">
        <v>26</v>
      </c>
      <c r="J33" s="12" t="s">
        <v>26</v>
      </c>
      <c r="K33" s="12" t="s">
        <v>25</v>
      </c>
      <c r="L33" s="12" t="s">
        <v>26</v>
      </c>
      <c r="M33" s="12" t="s">
        <v>26</v>
      </c>
    </row>
    <row r="34" spans="4:13" ht="15" customHeight="1" x14ac:dyDescent="0.25">
      <c r="D34" s="13" t="s">
        <v>51</v>
      </c>
      <c r="E34" s="12">
        <v>50.674999999999997</v>
      </c>
      <c r="F34" s="12" t="s">
        <v>26</v>
      </c>
      <c r="G34" s="12" t="s">
        <v>26</v>
      </c>
      <c r="H34" s="12" t="s">
        <v>25</v>
      </c>
      <c r="I34" s="12" t="s">
        <v>26</v>
      </c>
      <c r="J34" s="12" t="s">
        <v>26</v>
      </c>
      <c r="K34" s="12" t="s">
        <v>25</v>
      </c>
      <c r="L34" s="12" t="s">
        <v>26</v>
      </c>
      <c r="M34" s="12" t="s">
        <v>26</v>
      </c>
    </row>
    <row r="35" spans="4:13" ht="14.25" customHeight="1" x14ac:dyDescent="0.25">
      <c r="D35" s="13" t="s">
        <v>52</v>
      </c>
      <c r="E35" s="12">
        <v>118.194</v>
      </c>
      <c r="F35" s="12" t="s">
        <v>26</v>
      </c>
      <c r="G35" s="12" t="s">
        <v>26</v>
      </c>
      <c r="H35" s="12" t="s">
        <v>25</v>
      </c>
      <c r="I35" s="12" t="s">
        <v>26</v>
      </c>
      <c r="J35" s="12" t="s">
        <v>26</v>
      </c>
      <c r="K35" s="12" t="s">
        <v>25</v>
      </c>
      <c r="L35" s="12" t="s">
        <v>26</v>
      </c>
      <c r="M35" s="12" t="s">
        <v>26</v>
      </c>
    </row>
    <row r="36" spans="4:13" ht="15" customHeight="1" x14ac:dyDescent="0.25">
      <c r="D36" s="11" t="s">
        <v>53</v>
      </c>
      <c r="E36" s="12" t="s">
        <v>25</v>
      </c>
      <c r="F36" s="12" t="s">
        <v>26</v>
      </c>
      <c r="G36" s="12" t="s">
        <v>25</v>
      </c>
      <c r="H36" s="12" t="s">
        <v>25</v>
      </c>
      <c r="I36" s="12" t="s">
        <v>26</v>
      </c>
      <c r="J36" s="12" t="s">
        <v>25</v>
      </c>
      <c r="K36" s="12" t="s">
        <v>25</v>
      </c>
      <c r="L36" s="12" t="s">
        <v>26</v>
      </c>
      <c r="M36" s="12" t="s">
        <v>25</v>
      </c>
    </row>
    <row r="37" spans="4:13" ht="14.25" customHeight="1" x14ac:dyDescent="0.25">
      <c r="D37" s="13" t="s">
        <v>54</v>
      </c>
      <c r="E37" s="12" t="s">
        <v>25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26</v>
      </c>
    </row>
    <row r="38" spans="4:13" ht="15" customHeight="1" x14ac:dyDescent="0.25">
      <c r="D38" s="13" t="s">
        <v>55</v>
      </c>
      <c r="E38" s="12" t="s">
        <v>26</v>
      </c>
      <c r="F38" s="12" t="s">
        <v>26</v>
      </c>
      <c r="G38" s="12" t="s">
        <v>26</v>
      </c>
      <c r="H38" s="12" t="s">
        <v>25</v>
      </c>
      <c r="I38" s="12" t="s">
        <v>26</v>
      </c>
      <c r="J38" s="12" t="s">
        <v>26</v>
      </c>
      <c r="K38" s="12" t="s">
        <v>26</v>
      </c>
      <c r="L38" s="12" t="s">
        <v>26</v>
      </c>
      <c r="M38" s="12" t="s">
        <v>26</v>
      </c>
    </row>
    <row r="39" spans="4:13" ht="14.25" customHeight="1" x14ac:dyDescent="0.25">
      <c r="D39" s="13" t="s">
        <v>56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57</v>
      </c>
      <c r="E40" s="12" t="s">
        <v>26</v>
      </c>
      <c r="F40" s="12" t="s">
        <v>26</v>
      </c>
      <c r="G40" s="12" t="s">
        <v>25</v>
      </c>
      <c r="H40" s="12" t="s">
        <v>26</v>
      </c>
      <c r="I40" s="12" t="s">
        <v>26</v>
      </c>
      <c r="J40" s="12" t="s">
        <v>25</v>
      </c>
      <c r="K40" s="12" t="s">
        <v>26</v>
      </c>
      <c r="L40" s="12" t="s">
        <v>26</v>
      </c>
      <c r="M40" s="12" t="s">
        <v>25</v>
      </c>
    </row>
    <row r="41" spans="4:13" ht="14.25" customHeight="1" x14ac:dyDescent="0.25">
      <c r="D41" s="13" t="s">
        <v>58</v>
      </c>
      <c r="E41" s="12" t="s">
        <v>25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/>
      <c r="E42" s="12"/>
      <c r="F42" s="12"/>
      <c r="G42" s="12"/>
      <c r="H42" s="12"/>
      <c r="I42" s="12"/>
      <c r="J42" s="12"/>
      <c r="K42" s="12"/>
      <c r="L42" s="12"/>
      <c r="M42" s="12"/>
    </row>
    <row r="43" spans="4:13" ht="14.25" customHeight="1" x14ac:dyDescent="0.25">
      <c r="D43" s="13"/>
      <c r="E43" s="12"/>
      <c r="F43" s="12"/>
      <c r="G43" s="12"/>
      <c r="H43" s="12"/>
      <c r="I43" s="12"/>
      <c r="J43" s="12"/>
      <c r="K43" s="12"/>
      <c r="L43" s="12"/>
      <c r="M43" s="12"/>
    </row>
    <row r="44" spans="4:13" ht="15" customHeight="1" x14ac:dyDescent="0.25">
      <c r="D44" s="13"/>
      <c r="E44" s="12"/>
      <c r="F44" s="12"/>
      <c r="G44" s="12"/>
      <c r="H44" s="12"/>
      <c r="I44" s="12"/>
      <c r="J44" s="12"/>
      <c r="K44" s="12"/>
      <c r="L44" s="12"/>
      <c r="M44" s="12"/>
    </row>
    <row r="45" spans="4:13" ht="14.2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</sheetData>
  <mergeCells count="6">
    <mergeCell ref="E1:M1"/>
    <mergeCell ref="D2:M2"/>
    <mergeCell ref="D3:D4"/>
    <mergeCell ref="E3:G3"/>
    <mergeCell ref="H3:J3"/>
    <mergeCell ref="K3:M3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D1:N42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4.296875" style="1" customWidth="1"/>
    <col min="5" max="5" width="12.796875" style="1" customWidth="1"/>
    <col min="6" max="6" width="9.5" style="1" customWidth="1"/>
    <col min="7" max="7" width="6.59765625" style="1" customWidth="1"/>
    <col min="8" max="8" width="12.796875" style="1" customWidth="1"/>
    <col min="9" max="9" width="9.3984375" style="1" customWidth="1"/>
    <col min="10" max="10" width="7.59765625" style="1" customWidth="1"/>
    <col min="11" max="11" width="8.59765625" style="1" customWidth="1"/>
    <col min="12" max="12" width="9.3984375" style="1" customWidth="1"/>
    <col min="13" max="13" width="7.29687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859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310" t="s">
        <v>329</v>
      </c>
      <c r="E2" s="310"/>
      <c r="F2" s="310"/>
      <c r="G2" s="310"/>
      <c r="H2" s="310"/>
      <c r="I2" s="310"/>
      <c r="J2" s="310"/>
      <c r="K2" s="310"/>
      <c r="L2" s="310"/>
      <c r="M2" s="310"/>
    </row>
    <row r="3" spans="4:14" ht="45" customHeight="1" x14ac:dyDescent="0.2">
      <c r="D3" s="330"/>
      <c r="E3" s="380" t="s">
        <v>330</v>
      </c>
      <c r="F3" s="381"/>
      <c r="G3" s="382"/>
      <c r="H3" s="380" t="s">
        <v>331</v>
      </c>
      <c r="I3" s="381"/>
      <c r="J3" s="382"/>
      <c r="K3" s="380" t="s">
        <v>332</v>
      </c>
      <c r="L3" s="381"/>
      <c r="M3" s="382"/>
    </row>
    <row r="4" spans="4:14" ht="86.25" customHeight="1" x14ac:dyDescent="0.2">
      <c r="D4" s="332"/>
      <c r="E4" s="185" t="s">
        <v>323</v>
      </c>
      <c r="F4" s="185" t="s">
        <v>324</v>
      </c>
      <c r="G4" s="185" t="s">
        <v>325</v>
      </c>
      <c r="H4" s="185" t="s">
        <v>323</v>
      </c>
      <c r="I4" s="185" t="s">
        <v>324</v>
      </c>
      <c r="J4" s="185" t="s">
        <v>325</v>
      </c>
      <c r="K4" s="185" t="s">
        <v>323</v>
      </c>
      <c r="L4" s="185" t="s">
        <v>324</v>
      </c>
      <c r="M4" s="185" t="s">
        <v>325</v>
      </c>
    </row>
    <row r="5" spans="4:14" ht="12.75" x14ac:dyDescent="0.2">
      <c r="D5" s="8"/>
      <c r="E5" s="203">
        <v>1</v>
      </c>
      <c r="F5" s="203">
        <v>2</v>
      </c>
      <c r="G5" s="203">
        <v>3</v>
      </c>
      <c r="H5" s="203">
        <v>4</v>
      </c>
      <c r="I5" s="203">
        <v>5</v>
      </c>
      <c r="J5" s="203">
        <v>6</v>
      </c>
      <c r="K5" s="203">
        <v>7</v>
      </c>
      <c r="L5" s="203">
        <v>8</v>
      </c>
      <c r="M5" s="203">
        <v>9</v>
      </c>
    </row>
    <row r="6" spans="4:14" ht="15.75" x14ac:dyDescent="0.25">
      <c r="D6" s="9" t="s">
        <v>21</v>
      </c>
      <c r="E6" s="10">
        <v>1359.183</v>
      </c>
      <c r="F6" s="10">
        <v>1.18</v>
      </c>
      <c r="G6" s="10">
        <v>1.901</v>
      </c>
      <c r="H6" s="10">
        <v>145.39099999999999</v>
      </c>
      <c r="I6" s="10" t="s">
        <v>26</v>
      </c>
      <c r="J6" s="10" t="s">
        <v>25</v>
      </c>
      <c r="K6" s="10">
        <v>10.696940735721386</v>
      </c>
      <c r="L6" s="10" t="s">
        <v>26</v>
      </c>
      <c r="M6" s="10" t="s">
        <v>25</v>
      </c>
    </row>
    <row r="7" spans="4:14" ht="12.75" customHeight="1" x14ac:dyDescent="0.25">
      <c r="D7" s="11" t="s">
        <v>22</v>
      </c>
      <c r="E7" s="12">
        <v>1359.183</v>
      </c>
      <c r="F7" s="12">
        <v>1.18</v>
      </c>
      <c r="G7" s="12">
        <v>1.901</v>
      </c>
      <c r="H7" s="12">
        <v>145.39099999999999</v>
      </c>
      <c r="I7" s="12" t="s">
        <v>26</v>
      </c>
      <c r="J7" s="12" t="s">
        <v>25</v>
      </c>
      <c r="K7" s="12">
        <v>10.696940735721386</v>
      </c>
      <c r="L7" s="12" t="s">
        <v>26</v>
      </c>
      <c r="M7" s="12" t="s">
        <v>25</v>
      </c>
    </row>
    <row r="8" spans="4:14" ht="15" customHeight="1" x14ac:dyDescent="0.25">
      <c r="D8" s="13" t="s">
        <v>23</v>
      </c>
      <c r="E8" s="12">
        <v>24.408000000000001</v>
      </c>
      <c r="F8" s="12" t="s">
        <v>25</v>
      </c>
      <c r="G8" s="12" t="s">
        <v>26</v>
      </c>
      <c r="H8" s="12" t="s">
        <v>26</v>
      </c>
      <c r="I8" s="12" t="s">
        <v>26</v>
      </c>
      <c r="J8" s="12" t="s">
        <v>26</v>
      </c>
      <c r="K8" s="12" t="s">
        <v>26</v>
      </c>
      <c r="L8" s="12" t="s">
        <v>26</v>
      </c>
      <c r="M8" s="12" t="s">
        <v>26</v>
      </c>
    </row>
    <row r="9" spans="4:14" ht="15.75" customHeight="1" x14ac:dyDescent="0.25">
      <c r="D9" s="13" t="s">
        <v>24</v>
      </c>
      <c r="E9" s="12">
        <v>21.03</v>
      </c>
      <c r="F9" s="12" t="s">
        <v>26</v>
      </c>
      <c r="G9" s="12" t="s">
        <v>26</v>
      </c>
      <c r="H9" s="12">
        <v>2.2999999999999998</v>
      </c>
      <c r="I9" s="12" t="s">
        <v>26</v>
      </c>
      <c r="J9" s="12" t="s">
        <v>26</v>
      </c>
      <c r="K9" s="12">
        <v>10.936757013789824</v>
      </c>
      <c r="L9" s="12" t="s">
        <v>26</v>
      </c>
      <c r="M9" s="12" t="s">
        <v>26</v>
      </c>
    </row>
    <row r="10" spans="4:14" ht="15" customHeight="1" x14ac:dyDescent="0.25">
      <c r="D10" s="13" t="s">
        <v>27</v>
      </c>
      <c r="E10" s="12">
        <v>1.98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" t="s">
        <v>26</v>
      </c>
      <c r="M10" s="12" t="s">
        <v>26</v>
      </c>
    </row>
    <row r="11" spans="4:14" ht="15.75" customHeight="1" x14ac:dyDescent="0.25">
      <c r="D11" s="13" t="s">
        <v>28</v>
      </c>
      <c r="E11" s="12">
        <v>27.24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 t="s">
        <v>26</v>
      </c>
    </row>
    <row r="12" spans="4:14" ht="15" customHeight="1" x14ac:dyDescent="0.25">
      <c r="D12" s="13" t="s">
        <v>29</v>
      </c>
      <c r="E12" s="12">
        <v>8.0500000000000007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 t="s">
        <v>26</v>
      </c>
    </row>
    <row r="13" spans="4:14" ht="15.75" customHeight="1" x14ac:dyDescent="0.25">
      <c r="D13" s="13" t="s">
        <v>30</v>
      </c>
      <c r="E13" s="12">
        <v>18.434000000000001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</row>
    <row r="14" spans="4:14" ht="15" customHeight="1" x14ac:dyDescent="0.25">
      <c r="D14" s="13" t="s">
        <v>31</v>
      </c>
      <c r="E14" s="12">
        <v>153</v>
      </c>
      <c r="F14" s="12" t="s">
        <v>25</v>
      </c>
      <c r="G14" s="12" t="s">
        <v>26</v>
      </c>
      <c r="H14" s="12" t="s">
        <v>25</v>
      </c>
      <c r="I14" s="12" t="s">
        <v>26</v>
      </c>
      <c r="J14" s="12" t="s">
        <v>26</v>
      </c>
      <c r="K14" s="12" t="s">
        <v>25</v>
      </c>
      <c r="L14" s="12" t="s">
        <v>26</v>
      </c>
      <c r="M14" s="12" t="s">
        <v>26</v>
      </c>
    </row>
    <row r="15" spans="4:14" ht="15.75" customHeight="1" x14ac:dyDescent="0.25">
      <c r="D15" s="13" t="s">
        <v>32</v>
      </c>
      <c r="E15" s="12">
        <v>62.46</v>
      </c>
      <c r="F15" s="12" t="s">
        <v>26</v>
      </c>
      <c r="G15" s="12" t="s">
        <v>26</v>
      </c>
      <c r="H15" s="12" t="s">
        <v>25</v>
      </c>
      <c r="I15" s="12" t="s">
        <v>26</v>
      </c>
      <c r="J15" s="12" t="s">
        <v>26</v>
      </c>
      <c r="K15" s="12" t="s">
        <v>25</v>
      </c>
      <c r="L15" s="12" t="s">
        <v>26</v>
      </c>
      <c r="M15" s="12" t="s">
        <v>26</v>
      </c>
    </row>
    <row r="16" spans="4:14" ht="15" customHeight="1" x14ac:dyDescent="0.25">
      <c r="D16" s="13" t="s">
        <v>33</v>
      </c>
      <c r="E16" s="12">
        <v>68.417000000000002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 t="s">
        <v>26</v>
      </c>
    </row>
    <row r="17" spans="4:13" ht="15.75" customHeight="1" x14ac:dyDescent="0.25">
      <c r="D17" s="13" t="s">
        <v>34</v>
      </c>
      <c r="E17" s="12">
        <v>23.72</v>
      </c>
      <c r="F17" s="12" t="s">
        <v>26</v>
      </c>
      <c r="G17" s="12" t="s">
        <v>25</v>
      </c>
      <c r="H17" s="12" t="s">
        <v>26</v>
      </c>
      <c r="I17" s="12" t="s">
        <v>26</v>
      </c>
      <c r="J17" s="12" t="s">
        <v>25</v>
      </c>
      <c r="K17" s="12" t="s">
        <v>26</v>
      </c>
      <c r="L17" s="12" t="s">
        <v>26</v>
      </c>
      <c r="M17" s="12" t="s">
        <v>25</v>
      </c>
    </row>
    <row r="18" spans="4:13" ht="15" customHeight="1" x14ac:dyDescent="0.25">
      <c r="D18" s="13" t="s">
        <v>35</v>
      </c>
      <c r="E18" s="12">
        <v>8.1999999999999993</v>
      </c>
      <c r="F18" s="12" t="s">
        <v>25</v>
      </c>
      <c r="G18" s="12" t="s">
        <v>26</v>
      </c>
      <c r="H18" s="12" t="s">
        <v>25</v>
      </c>
      <c r="I18" s="12" t="s">
        <v>26</v>
      </c>
      <c r="J18" s="12" t="s">
        <v>26</v>
      </c>
      <c r="K18" s="12" t="s">
        <v>25</v>
      </c>
      <c r="L18" s="12" t="s">
        <v>26</v>
      </c>
      <c r="M18" s="12" t="s">
        <v>26</v>
      </c>
    </row>
    <row r="19" spans="4:13" ht="15.75" customHeight="1" x14ac:dyDescent="0.25">
      <c r="D19" s="13" t="s">
        <v>36</v>
      </c>
      <c r="E19" s="12">
        <v>4.16</v>
      </c>
      <c r="F19" s="12" t="s">
        <v>25</v>
      </c>
      <c r="G19" s="12" t="s">
        <v>26</v>
      </c>
      <c r="H19" s="12" t="s">
        <v>25</v>
      </c>
      <c r="I19" s="12" t="s">
        <v>26</v>
      </c>
      <c r="J19" s="12" t="s">
        <v>26</v>
      </c>
      <c r="K19" s="12" t="s">
        <v>25</v>
      </c>
      <c r="L19" s="12" t="s">
        <v>26</v>
      </c>
      <c r="M19" s="12" t="s">
        <v>26</v>
      </c>
    </row>
    <row r="20" spans="4:13" ht="15" customHeight="1" x14ac:dyDescent="0.25">
      <c r="D20" s="13" t="s">
        <v>37</v>
      </c>
      <c r="E20" s="12">
        <v>30.670999999999999</v>
      </c>
      <c r="F20" s="12" t="s">
        <v>25</v>
      </c>
      <c r="G20" s="12" t="s">
        <v>26</v>
      </c>
      <c r="H20" s="12" t="s">
        <v>25</v>
      </c>
      <c r="I20" s="12" t="s">
        <v>26</v>
      </c>
      <c r="J20" s="12" t="s">
        <v>26</v>
      </c>
      <c r="K20" s="12" t="s">
        <v>25</v>
      </c>
      <c r="L20" s="12" t="s">
        <v>26</v>
      </c>
      <c r="M20" s="12" t="s">
        <v>26</v>
      </c>
    </row>
    <row r="21" spans="4:13" ht="15.75" customHeight="1" x14ac:dyDescent="0.25">
      <c r="D21" s="13" t="s">
        <v>38</v>
      </c>
      <c r="E21" s="12">
        <v>70.786000000000001</v>
      </c>
      <c r="F21" s="12" t="s">
        <v>26</v>
      </c>
      <c r="G21" s="12" t="s">
        <v>26</v>
      </c>
      <c r="H21" s="12" t="s">
        <v>25</v>
      </c>
      <c r="I21" s="12" t="s">
        <v>26</v>
      </c>
      <c r="J21" s="12" t="s">
        <v>26</v>
      </c>
      <c r="K21" s="12" t="s">
        <v>25</v>
      </c>
      <c r="L21" s="12" t="s">
        <v>26</v>
      </c>
      <c r="M21" s="12" t="s">
        <v>26</v>
      </c>
    </row>
    <row r="22" spans="4:13" ht="15" customHeight="1" x14ac:dyDescent="0.25">
      <c r="D22" s="13" t="s">
        <v>39</v>
      </c>
      <c r="E22" s="12">
        <v>72.004000000000005</v>
      </c>
      <c r="F22" s="12" t="s">
        <v>26</v>
      </c>
      <c r="G22" s="12" t="s">
        <v>25</v>
      </c>
      <c r="H22" s="12" t="s">
        <v>25</v>
      </c>
      <c r="I22" s="12" t="s">
        <v>26</v>
      </c>
      <c r="J22" s="12" t="s">
        <v>26</v>
      </c>
      <c r="K22" s="12" t="s">
        <v>25</v>
      </c>
      <c r="L22" s="12" t="s">
        <v>26</v>
      </c>
      <c r="M22" s="12" t="s">
        <v>26</v>
      </c>
    </row>
    <row r="23" spans="4:13" ht="15.75" customHeight="1" x14ac:dyDescent="0.25">
      <c r="D23" s="13" t="s">
        <v>40</v>
      </c>
      <c r="E23" s="12">
        <v>3.5</v>
      </c>
      <c r="F23" s="12" t="s">
        <v>25</v>
      </c>
      <c r="G23" s="12" t="s">
        <v>25</v>
      </c>
      <c r="H23" s="12" t="s">
        <v>26</v>
      </c>
      <c r="I23" s="12" t="s">
        <v>26</v>
      </c>
      <c r="J23" s="12" t="s">
        <v>25</v>
      </c>
      <c r="K23" s="12" t="s">
        <v>26</v>
      </c>
      <c r="L23" s="12" t="s">
        <v>26</v>
      </c>
      <c r="M23" s="12" t="s">
        <v>25</v>
      </c>
    </row>
    <row r="24" spans="4:13" ht="15" customHeight="1" x14ac:dyDescent="0.25">
      <c r="D24" s="13" t="s">
        <v>41</v>
      </c>
      <c r="E24" s="12">
        <v>158.1</v>
      </c>
      <c r="F24" s="12" t="s">
        <v>26</v>
      </c>
      <c r="G24" s="12" t="s">
        <v>26</v>
      </c>
      <c r="H24" s="12" t="s">
        <v>25</v>
      </c>
      <c r="I24" s="12" t="s">
        <v>26</v>
      </c>
      <c r="J24" s="12" t="s">
        <v>26</v>
      </c>
      <c r="K24" s="12" t="s">
        <v>25</v>
      </c>
      <c r="L24" s="12" t="s">
        <v>26</v>
      </c>
      <c r="M24" s="12" t="s">
        <v>26</v>
      </c>
    </row>
    <row r="25" spans="4:13" ht="15.75" customHeight="1" x14ac:dyDescent="0.25">
      <c r="D25" s="13" t="s">
        <v>42</v>
      </c>
      <c r="E25" s="12">
        <v>34.975000000000001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 t="s">
        <v>26</v>
      </c>
    </row>
    <row r="26" spans="4:13" ht="15" customHeight="1" x14ac:dyDescent="0.25">
      <c r="D26" s="13" t="s">
        <v>43</v>
      </c>
      <c r="E26" s="12">
        <v>58.45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 t="s">
        <v>26</v>
      </c>
    </row>
    <row r="27" spans="4:13" ht="15.75" customHeight="1" x14ac:dyDescent="0.25">
      <c r="D27" s="13" t="s">
        <v>44</v>
      </c>
      <c r="E27" s="12">
        <v>23.901</v>
      </c>
      <c r="F27" s="12" t="s">
        <v>26</v>
      </c>
      <c r="G27" s="12" t="s">
        <v>26</v>
      </c>
      <c r="H27" s="12">
        <v>2.25</v>
      </c>
      <c r="I27" s="12" t="s">
        <v>26</v>
      </c>
      <c r="J27" s="12" t="s">
        <v>26</v>
      </c>
      <c r="K27" s="12">
        <v>9.4138320572360996</v>
      </c>
      <c r="L27" s="12" t="s">
        <v>26</v>
      </c>
      <c r="M27" s="12" t="s">
        <v>26</v>
      </c>
    </row>
    <row r="28" spans="4:13" ht="15" customHeight="1" x14ac:dyDescent="0.25">
      <c r="D28" s="13" t="s">
        <v>45</v>
      </c>
      <c r="E28" s="12">
        <v>9.0250000000000004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 t="s">
        <v>26</v>
      </c>
    </row>
    <row r="29" spans="4:13" ht="15.75" customHeight="1" x14ac:dyDescent="0.25">
      <c r="D29" s="13" t="s">
        <v>46</v>
      </c>
      <c r="E29" s="12">
        <v>74.06</v>
      </c>
      <c r="F29" s="12" t="s">
        <v>26</v>
      </c>
      <c r="G29" s="12" t="s">
        <v>26</v>
      </c>
      <c r="H29" s="12" t="s">
        <v>25</v>
      </c>
      <c r="I29" s="12" t="s">
        <v>26</v>
      </c>
      <c r="J29" s="12" t="s">
        <v>26</v>
      </c>
      <c r="K29" s="12" t="s">
        <v>25</v>
      </c>
      <c r="L29" s="12" t="s">
        <v>26</v>
      </c>
      <c r="M29" s="12" t="s">
        <v>26</v>
      </c>
    </row>
    <row r="30" spans="4:13" ht="15" customHeight="1" x14ac:dyDescent="0.25">
      <c r="D30" s="13" t="s">
        <v>47</v>
      </c>
      <c r="E30" s="12">
        <v>117.64100000000001</v>
      </c>
      <c r="F30" s="12" t="s">
        <v>26</v>
      </c>
      <c r="G30" s="12" t="s">
        <v>26</v>
      </c>
      <c r="H30" s="12" t="s">
        <v>25</v>
      </c>
      <c r="I30" s="12" t="s">
        <v>26</v>
      </c>
      <c r="J30" s="12" t="s">
        <v>26</v>
      </c>
      <c r="K30" s="12" t="s">
        <v>25</v>
      </c>
      <c r="L30" s="12" t="s">
        <v>26</v>
      </c>
      <c r="M30" s="12" t="s">
        <v>26</v>
      </c>
    </row>
    <row r="31" spans="4:13" ht="15.75" customHeight="1" x14ac:dyDescent="0.25">
      <c r="D31" s="13" t="s">
        <v>48</v>
      </c>
      <c r="E31" s="12">
        <v>120.72499999999999</v>
      </c>
      <c r="F31" s="12" t="s">
        <v>26</v>
      </c>
      <c r="G31" s="12" t="s">
        <v>26</v>
      </c>
      <c r="H31" s="12" t="s">
        <v>25</v>
      </c>
      <c r="I31" s="12" t="s">
        <v>26</v>
      </c>
      <c r="J31" s="12" t="s">
        <v>26</v>
      </c>
      <c r="K31" s="12" t="s">
        <v>25</v>
      </c>
      <c r="L31" s="12" t="s">
        <v>26</v>
      </c>
      <c r="M31" s="12" t="s">
        <v>26</v>
      </c>
    </row>
    <row r="32" spans="4:13" ht="15" customHeight="1" x14ac:dyDescent="0.25">
      <c r="D32" s="13" t="s">
        <v>49</v>
      </c>
      <c r="E32" s="12">
        <v>15.3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 t="s">
        <v>26</v>
      </c>
    </row>
    <row r="33" spans="4:13" ht="15.75" customHeight="1" x14ac:dyDescent="0.25">
      <c r="D33" s="13" t="s">
        <v>50</v>
      </c>
      <c r="E33" s="12">
        <v>55.366</v>
      </c>
      <c r="F33" s="12" t="s">
        <v>25</v>
      </c>
      <c r="G33" s="12" t="s">
        <v>26</v>
      </c>
      <c r="H33" s="12" t="s">
        <v>25</v>
      </c>
      <c r="I33" s="12" t="s">
        <v>26</v>
      </c>
      <c r="J33" s="12" t="s">
        <v>26</v>
      </c>
      <c r="K33" s="12" t="s">
        <v>25</v>
      </c>
      <c r="L33" s="12" t="s">
        <v>26</v>
      </c>
      <c r="M33" s="12" t="s">
        <v>26</v>
      </c>
    </row>
    <row r="34" spans="4:13" ht="15" customHeight="1" x14ac:dyDescent="0.25">
      <c r="D34" s="13" t="s">
        <v>51</v>
      </c>
      <c r="E34" s="12">
        <v>9.5500000000000007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 t="s">
        <v>26</v>
      </c>
    </row>
    <row r="35" spans="4:13" ht="15.75" customHeight="1" x14ac:dyDescent="0.25">
      <c r="D35" s="13" t="s">
        <v>52</v>
      </c>
      <c r="E35" s="12">
        <v>84.03</v>
      </c>
      <c r="F35" s="12" t="s">
        <v>26</v>
      </c>
      <c r="G35" s="12" t="s">
        <v>26</v>
      </c>
      <c r="H35" s="12">
        <v>38.340000000000003</v>
      </c>
      <c r="I35" s="12" t="s">
        <v>26</v>
      </c>
      <c r="J35" s="12" t="s">
        <v>26</v>
      </c>
      <c r="K35" s="12">
        <v>45.626561942163512</v>
      </c>
      <c r="L35" s="12" t="s">
        <v>26</v>
      </c>
      <c r="M35" s="12" t="s">
        <v>26</v>
      </c>
    </row>
    <row r="36" spans="4:13" ht="15" customHeight="1" x14ac:dyDescent="0.25">
      <c r="D36" s="11" t="s">
        <v>53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 t="s">
        <v>26</v>
      </c>
    </row>
    <row r="37" spans="4:13" ht="15.75" customHeight="1" x14ac:dyDescent="0.25">
      <c r="D37" s="13" t="s">
        <v>54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26</v>
      </c>
    </row>
    <row r="38" spans="4:13" ht="15" customHeight="1" x14ac:dyDescent="0.25">
      <c r="D38" s="13" t="s">
        <v>55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 t="s">
        <v>26</v>
      </c>
    </row>
    <row r="39" spans="4:13" ht="15.75" customHeight="1" x14ac:dyDescent="0.25">
      <c r="D39" s="13" t="s">
        <v>56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57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58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/>
      <c r="E42" s="12"/>
      <c r="F42" s="12"/>
      <c r="G42" s="12"/>
      <c r="H42" s="12"/>
      <c r="I42" s="12"/>
      <c r="J42" s="12"/>
      <c r="K42" s="12"/>
      <c r="L42" s="12"/>
      <c r="M42" s="12"/>
    </row>
  </sheetData>
  <mergeCells count="6">
    <mergeCell ref="E1:M1"/>
    <mergeCell ref="D2:M2"/>
    <mergeCell ref="D3:D4"/>
    <mergeCell ref="E3:G3"/>
    <mergeCell ref="H3:J3"/>
    <mergeCell ref="K3:M3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"/>
  <sheetViews>
    <sheetView workbookViewId="0"/>
  </sheetViews>
  <sheetFormatPr defaultRowHeight="18.75" x14ac:dyDescent="0.3"/>
  <sheetData/>
  <printOptions horizontalCentered="1"/>
  <pageMargins left="0" right="0" top="0" bottom="0" header="0.31496062992125984" footer="0.31496062992125984"/>
  <pageSetup paperSize="9" orientation="landscape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D1:M42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33.0976562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255" width="8.796875" style="3"/>
    <col min="256" max="258" width="0" style="3" hidden="1" customWidth="1"/>
    <col min="259" max="259" width="21.796875" style="3" customWidth="1"/>
    <col min="260" max="260" width="13.69921875" style="3" customWidth="1"/>
    <col min="261" max="261" width="13.5" style="3" customWidth="1"/>
    <col min="262" max="262" width="8.69921875" style="3" customWidth="1"/>
    <col min="263" max="263" width="8.19921875" style="3" customWidth="1"/>
    <col min="264" max="264" width="7.796875" style="3" customWidth="1"/>
    <col min="265" max="265" width="11.5" style="3" customWidth="1"/>
    <col min="266" max="266" width="8.59765625" style="3" customWidth="1"/>
    <col min="267" max="267" width="7.5" style="3" customWidth="1"/>
    <col min="268" max="268" width="10.59765625" style="3" customWidth="1"/>
    <col min="269" max="511" width="8.796875" style="3"/>
    <col min="512" max="514" width="0" style="3" hidden="1" customWidth="1"/>
    <col min="515" max="515" width="21.796875" style="3" customWidth="1"/>
    <col min="516" max="516" width="13.69921875" style="3" customWidth="1"/>
    <col min="517" max="517" width="13.5" style="3" customWidth="1"/>
    <col min="518" max="518" width="8.69921875" style="3" customWidth="1"/>
    <col min="519" max="519" width="8.19921875" style="3" customWidth="1"/>
    <col min="520" max="520" width="7.796875" style="3" customWidth="1"/>
    <col min="521" max="521" width="11.5" style="3" customWidth="1"/>
    <col min="522" max="522" width="8.59765625" style="3" customWidth="1"/>
    <col min="523" max="523" width="7.5" style="3" customWidth="1"/>
    <col min="524" max="524" width="10.59765625" style="3" customWidth="1"/>
    <col min="525" max="767" width="8.796875" style="3"/>
    <col min="768" max="770" width="0" style="3" hidden="1" customWidth="1"/>
    <col min="771" max="771" width="21.796875" style="3" customWidth="1"/>
    <col min="772" max="772" width="13.69921875" style="3" customWidth="1"/>
    <col min="773" max="773" width="13.5" style="3" customWidth="1"/>
    <col min="774" max="774" width="8.69921875" style="3" customWidth="1"/>
    <col min="775" max="775" width="8.19921875" style="3" customWidth="1"/>
    <col min="776" max="776" width="7.796875" style="3" customWidth="1"/>
    <col min="777" max="777" width="11.5" style="3" customWidth="1"/>
    <col min="778" max="778" width="8.59765625" style="3" customWidth="1"/>
    <col min="779" max="779" width="7.5" style="3" customWidth="1"/>
    <col min="780" max="780" width="10.59765625" style="3" customWidth="1"/>
    <col min="781" max="1023" width="8.796875" style="3"/>
    <col min="1024" max="1026" width="0" style="3" hidden="1" customWidth="1"/>
    <col min="1027" max="1027" width="21.796875" style="3" customWidth="1"/>
    <col min="1028" max="1028" width="13.69921875" style="3" customWidth="1"/>
    <col min="1029" max="1029" width="13.5" style="3" customWidth="1"/>
    <col min="1030" max="1030" width="8.69921875" style="3" customWidth="1"/>
    <col min="1031" max="1031" width="8.19921875" style="3" customWidth="1"/>
    <col min="1032" max="1032" width="7.796875" style="3" customWidth="1"/>
    <col min="1033" max="1033" width="11.5" style="3" customWidth="1"/>
    <col min="1034" max="1034" width="8.59765625" style="3" customWidth="1"/>
    <col min="1035" max="1035" width="7.5" style="3" customWidth="1"/>
    <col min="1036" max="1036" width="10.59765625" style="3" customWidth="1"/>
    <col min="1037" max="1279" width="8.796875" style="3"/>
    <col min="1280" max="1282" width="0" style="3" hidden="1" customWidth="1"/>
    <col min="1283" max="1283" width="21.796875" style="3" customWidth="1"/>
    <col min="1284" max="1284" width="13.69921875" style="3" customWidth="1"/>
    <col min="1285" max="1285" width="13.5" style="3" customWidth="1"/>
    <col min="1286" max="1286" width="8.69921875" style="3" customWidth="1"/>
    <col min="1287" max="1287" width="8.19921875" style="3" customWidth="1"/>
    <col min="1288" max="1288" width="7.796875" style="3" customWidth="1"/>
    <col min="1289" max="1289" width="11.5" style="3" customWidth="1"/>
    <col min="1290" max="1290" width="8.59765625" style="3" customWidth="1"/>
    <col min="1291" max="1291" width="7.5" style="3" customWidth="1"/>
    <col min="1292" max="1292" width="10.59765625" style="3" customWidth="1"/>
    <col min="1293" max="1535" width="8.796875" style="3"/>
    <col min="1536" max="1538" width="0" style="3" hidden="1" customWidth="1"/>
    <col min="1539" max="1539" width="21.796875" style="3" customWidth="1"/>
    <col min="1540" max="1540" width="13.69921875" style="3" customWidth="1"/>
    <col min="1541" max="1541" width="13.5" style="3" customWidth="1"/>
    <col min="1542" max="1542" width="8.69921875" style="3" customWidth="1"/>
    <col min="1543" max="1543" width="8.19921875" style="3" customWidth="1"/>
    <col min="1544" max="1544" width="7.796875" style="3" customWidth="1"/>
    <col min="1545" max="1545" width="11.5" style="3" customWidth="1"/>
    <col min="1546" max="1546" width="8.59765625" style="3" customWidth="1"/>
    <col min="1547" max="1547" width="7.5" style="3" customWidth="1"/>
    <col min="1548" max="1548" width="10.59765625" style="3" customWidth="1"/>
    <col min="1549" max="1791" width="8.796875" style="3"/>
    <col min="1792" max="1794" width="0" style="3" hidden="1" customWidth="1"/>
    <col min="1795" max="1795" width="21.796875" style="3" customWidth="1"/>
    <col min="1796" max="1796" width="13.69921875" style="3" customWidth="1"/>
    <col min="1797" max="1797" width="13.5" style="3" customWidth="1"/>
    <col min="1798" max="1798" width="8.69921875" style="3" customWidth="1"/>
    <col min="1799" max="1799" width="8.19921875" style="3" customWidth="1"/>
    <col min="1800" max="1800" width="7.796875" style="3" customWidth="1"/>
    <col min="1801" max="1801" width="11.5" style="3" customWidth="1"/>
    <col min="1802" max="1802" width="8.59765625" style="3" customWidth="1"/>
    <col min="1803" max="1803" width="7.5" style="3" customWidth="1"/>
    <col min="1804" max="1804" width="10.59765625" style="3" customWidth="1"/>
    <col min="1805" max="2047" width="8.796875" style="3"/>
    <col min="2048" max="2050" width="0" style="3" hidden="1" customWidth="1"/>
    <col min="2051" max="2051" width="21.796875" style="3" customWidth="1"/>
    <col min="2052" max="2052" width="13.69921875" style="3" customWidth="1"/>
    <col min="2053" max="2053" width="13.5" style="3" customWidth="1"/>
    <col min="2054" max="2054" width="8.69921875" style="3" customWidth="1"/>
    <col min="2055" max="2055" width="8.19921875" style="3" customWidth="1"/>
    <col min="2056" max="2056" width="7.796875" style="3" customWidth="1"/>
    <col min="2057" max="2057" width="11.5" style="3" customWidth="1"/>
    <col min="2058" max="2058" width="8.59765625" style="3" customWidth="1"/>
    <col min="2059" max="2059" width="7.5" style="3" customWidth="1"/>
    <col min="2060" max="2060" width="10.59765625" style="3" customWidth="1"/>
    <col min="2061" max="2303" width="8.796875" style="3"/>
    <col min="2304" max="2306" width="0" style="3" hidden="1" customWidth="1"/>
    <col min="2307" max="2307" width="21.796875" style="3" customWidth="1"/>
    <col min="2308" max="2308" width="13.69921875" style="3" customWidth="1"/>
    <col min="2309" max="2309" width="13.5" style="3" customWidth="1"/>
    <col min="2310" max="2310" width="8.69921875" style="3" customWidth="1"/>
    <col min="2311" max="2311" width="8.19921875" style="3" customWidth="1"/>
    <col min="2312" max="2312" width="7.796875" style="3" customWidth="1"/>
    <col min="2313" max="2313" width="11.5" style="3" customWidth="1"/>
    <col min="2314" max="2314" width="8.59765625" style="3" customWidth="1"/>
    <col min="2315" max="2315" width="7.5" style="3" customWidth="1"/>
    <col min="2316" max="2316" width="10.59765625" style="3" customWidth="1"/>
    <col min="2317" max="2559" width="8.796875" style="3"/>
    <col min="2560" max="2562" width="0" style="3" hidden="1" customWidth="1"/>
    <col min="2563" max="2563" width="21.796875" style="3" customWidth="1"/>
    <col min="2564" max="2564" width="13.69921875" style="3" customWidth="1"/>
    <col min="2565" max="2565" width="13.5" style="3" customWidth="1"/>
    <col min="2566" max="2566" width="8.69921875" style="3" customWidth="1"/>
    <col min="2567" max="2567" width="8.19921875" style="3" customWidth="1"/>
    <col min="2568" max="2568" width="7.796875" style="3" customWidth="1"/>
    <col min="2569" max="2569" width="11.5" style="3" customWidth="1"/>
    <col min="2570" max="2570" width="8.59765625" style="3" customWidth="1"/>
    <col min="2571" max="2571" width="7.5" style="3" customWidth="1"/>
    <col min="2572" max="2572" width="10.59765625" style="3" customWidth="1"/>
    <col min="2573" max="2815" width="8.796875" style="3"/>
    <col min="2816" max="2818" width="0" style="3" hidden="1" customWidth="1"/>
    <col min="2819" max="2819" width="21.796875" style="3" customWidth="1"/>
    <col min="2820" max="2820" width="13.69921875" style="3" customWidth="1"/>
    <col min="2821" max="2821" width="13.5" style="3" customWidth="1"/>
    <col min="2822" max="2822" width="8.69921875" style="3" customWidth="1"/>
    <col min="2823" max="2823" width="8.19921875" style="3" customWidth="1"/>
    <col min="2824" max="2824" width="7.796875" style="3" customWidth="1"/>
    <col min="2825" max="2825" width="11.5" style="3" customWidth="1"/>
    <col min="2826" max="2826" width="8.59765625" style="3" customWidth="1"/>
    <col min="2827" max="2827" width="7.5" style="3" customWidth="1"/>
    <col min="2828" max="2828" width="10.59765625" style="3" customWidth="1"/>
    <col min="2829" max="3071" width="8.796875" style="3"/>
    <col min="3072" max="3074" width="0" style="3" hidden="1" customWidth="1"/>
    <col min="3075" max="3075" width="21.796875" style="3" customWidth="1"/>
    <col min="3076" max="3076" width="13.69921875" style="3" customWidth="1"/>
    <col min="3077" max="3077" width="13.5" style="3" customWidth="1"/>
    <col min="3078" max="3078" width="8.69921875" style="3" customWidth="1"/>
    <col min="3079" max="3079" width="8.19921875" style="3" customWidth="1"/>
    <col min="3080" max="3080" width="7.796875" style="3" customWidth="1"/>
    <col min="3081" max="3081" width="11.5" style="3" customWidth="1"/>
    <col min="3082" max="3082" width="8.59765625" style="3" customWidth="1"/>
    <col min="3083" max="3083" width="7.5" style="3" customWidth="1"/>
    <col min="3084" max="3084" width="10.59765625" style="3" customWidth="1"/>
    <col min="3085" max="3327" width="8.796875" style="3"/>
    <col min="3328" max="3330" width="0" style="3" hidden="1" customWidth="1"/>
    <col min="3331" max="3331" width="21.796875" style="3" customWidth="1"/>
    <col min="3332" max="3332" width="13.69921875" style="3" customWidth="1"/>
    <col min="3333" max="3333" width="13.5" style="3" customWidth="1"/>
    <col min="3334" max="3334" width="8.69921875" style="3" customWidth="1"/>
    <col min="3335" max="3335" width="8.19921875" style="3" customWidth="1"/>
    <col min="3336" max="3336" width="7.796875" style="3" customWidth="1"/>
    <col min="3337" max="3337" width="11.5" style="3" customWidth="1"/>
    <col min="3338" max="3338" width="8.59765625" style="3" customWidth="1"/>
    <col min="3339" max="3339" width="7.5" style="3" customWidth="1"/>
    <col min="3340" max="3340" width="10.59765625" style="3" customWidth="1"/>
    <col min="3341" max="3583" width="8.796875" style="3"/>
    <col min="3584" max="3586" width="0" style="3" hidden="1" customWidth="1"/>
    <col min="3587" max="3587" width="21.796875" style="3" customWidth="1"/>
    <col min="3588" max="3588" width="13.69921875" style="3" customWidth="1"/>
    <col min="3589" max="3589" width="13.5" style="3" customWidth="1"/>
    <col min="3590" max="3590" width="8.69921875" style="3" customWidth="1"/>
    <col min="3591" max="3591" width="8.19921875" style="3" customWidth="1"/>
    <col min="3592" max="3592" width="7.796875" style="3" customWidth="1"/>
    <col min="3593" max="3593" width="11.5" style="3" customWidth="1"/>
    <col min="3594" max="3594" width="8.59765625" style="3" customWidth="1"/>
    <col min="3595" max="3595" width="7.5" style="3" customWidth="1"/>
    <col min="3596" max="3596" width="10.59765625" style="3" customWidth="1"/>
    <col min="3597" max="3839" width="8.796875" style="3"/>
    <col min="3840" max="3842" width="0" style="3" hidden="1" customWidth="1"/>
    <col min="3843" max="3843" width="21.796875" style="3" customWidth="1"/>
    <col min="3844" max="3844" width="13.69921875" style="3" customWidth="1"/>
    <col min="3845" max="3845" width="13.5" style="3" customWidth="1"/>
    <col min="3846" max="3846" width="8.69921875" style="3" customWidth="1"/>
    <col min="3847" max="3847" width="8.19921875" style="3" customWidth="1"/>
    <col min="3848" max="3848" width="7.796875" style="3" customWidth="1"/>
    <col min="3849" max="3849" width="11.5" style="3" customWidth="1"/>
    <col min="3850" max="3850" width="8.59765625" style="3" customWidth="1"/>
    <col min="3851" max="3851" width="7.5" style="3" customWidth="1"/>
    <col min="3852" max="3852" width="10.59765625" style="3" customWidth="1"/>
    <col min="3853" max="4095" width="8.796875" style="3"/>
    <col min="4096" max="4098" width="0" style="3" hidden="1" customWidth="1"/>
    <col min="4099" max="4099" width="21.796875" style="3" customWidth="1"/>
    <col min="4100" max="4100" width="13.69921875" style="3" customWidth="1"/>
    <col min="4101" max="4101" width="13.5" style="3" customWidth="1"/>
    <col min="4102" max="4102" width="8.69921875" style="3" customWidth="1"/>
    <col min="4103" max="4103" width="8.19921875" style="3" customWidth="1"/>
    <col min="4104" max="4104" width="7.796875" style="3" customWidth="1"/>
    <col min="4105" max="4105" width="11.5" style="3" customWidth="1"/>
    <col min="4106" max="4106" width="8.59765625" style="3" customWidth="1"/>
    <col min="4107" max="4107" width="7.5" style="3" customWidth="1"/>
    <col min="4108" max="4108" width="10.59765625" style="3" customWidth="1"/>
    <col min="4109" max="4351" width="8.796875" style="3"/>
    <col min="4352" max="4354" width="0" style="3" hidden="1" customWidth="1"/>
    <col min="4355" max="4355" width="21.796875" style="3" customWidth="1"/>
    <col min="4356" max="4356" width="13.69921875" style="3" customWidth="1"/>
    <col min="4357" max="4357" width="13.5" style="3" customWidth="1"/>
    <col min="4358" max="4358" width="8.69921875" style="3" customWidth="1"/>
    <col min="4359" max="4359" width="8.19921875" style="3" customWidth="1"/>
    <col min="4360" max="4360" width="7.796875" style="3" customWidth="1"/>
    <col min="4361" max="4361" width="11.5" style="3" customWidth="1"/>
    <col min="4362" max="4362" width="8.59765625" style="3" customWidth="1"/>
    <col min="4363" max="4363" width="7.5" style="3" customWidth="1"/>
    <col min="4364" max="4364" width="10.59765625" style="3" customWidth="1"/>
    <col min="4365" max="4607" width="8.796875" style="3"/>
    <col min="4608" max="4610" width="0" style="3" hidden="1" customWidth="1"/>
    <col min="4611" max="4611" width="21.796875" style="3" customWidth="1"/>
    <col min="4612" max="4612" width="13.69921875" style="3" customWidth="1"/>
    <col min="4613" max="4613" width="13.5" style="3" customWidth="1"/>
    <col min="4614" max="4614" width="8.69921875" style="3" customWidth="1"/>
    <col min="4615" max="4615" width="8.19921875" style="3" customWidth="1"/>
    <col min="4616" max="4616" width="7.796875" style="3" customWidth="1"/>
    <col min="4617" max="4617" width="11.5" style="3" customWidth="1"/>
    <col min="4618" max="4618" width="8.59765625" style="3" customWidth="1"/>
    <col min="4619" max="4619" width="7.5" style="3" customWidth="1"/>
    <col min="4620" max="4620" width="10.59765625" style="3" customWidth="1"/>
    <col min="4621" max="4863" width="8.796875" style="3"/>
    <col min="4864" max="4866" width="0" style="3" hidden="1" customWidth="1"/>
    <col min="4867" max="4867" width="21.796875" style="3" customWidth="1"/>
    <col min="4868" max="4868" width="13.69921875" style="3" customWidth="1"/>
    <col min="4869" max="4869" width="13.5" style="3" customWidth="1"/>
    <col min="4870" max="4870" width="8.69921875" style="3" customWidth="1"/>
    <col min="4871" max="4871" width="8.19921875" style="3" customWidth="1"/>
    <col min="4872" max="4872" width="7.796875" style="3" customWidth="1"/>
    <col min="4873" max="4873" width="11.5" style="3" customWidth="1"/>
    <col min="4874" max="4874" width="8.59765625" style="3" customWidth="1"/>
    <col min="4875" max="4875" width="7.5" style="3" customWidth="1"/>
    <col min="4876" max="4876" width="10.59765625" style="3" customWidth="1"/>
    <col min="4877" max="5119" width="8.796875" style="3"/>
    <col min="5120" max="5122" width="0" style="3" hidden="1" customWidth="1"/>
    <col min="5123" max="5123" width="21.796875" style="3" customWidth="1"/>
    <col min="5124" max="5124" width="13.69921875" style="3" customWidth="1"/>
    <col min="5125" max="5125" width="13.5" style="3" customWidth="1"/>
    <col min="5126" max="5126" width="8.69921875" style="3" customWidth="1"/>
    <col min="5127" max="5127" width="8.19921875" style="3" customWidth="1"/>
    <col min="5128" max="5128" width="7.796875" style="3" customWidth="1"/>
    <col min="5129" max="5129" width="11.5" style="3" customWidth="1"/>
    <col min="5130" max="5130" width="8.59765625" style="3" customWidth="1"/>
    <col min="5131" max="5131" width="7.5" style="3" customWidth="1"/>
    <col min="5132" max="5132" width="10.59765625" style="3" customWidth="1"/>
    <col min="5133" max="5375" width="8.796875" style="3"/>
    <col min="5376" max="5378" width="0" style="3" hidden="1" customWidth="1"/>
    <col min="5379" max="5379" width="21.796875" style="3" customWidth="1"/>
    <col min="5380" max="5380" width="13.69921875" style="3" customWidth="1"/>
    <col min="5381" max="5381" width="13.5" style="3" customWidth="1"/>
    <col min="5382" max="5382" width="8.69921875" style="3" customWidth="1"/>
    <col min="5383" max="5383" width="8.19921875" style="3" customWidth="1"/>
    <col min="5384" max="5384" width="7.796875" style="3" customWidth="1"/>
    <col min="5385" max="5385" width="11.5" style="3" customWidth="1"/>
    <col min="5386" max="5386" width="8.59765625" style="3" customWidth="1"/>
    <col min="5387" max="5387" width="7.5" style="3" customWidth="1"/>
    <col min="5388" max="5388" width="10.59765625" style="3" customWidth="1"/>
    <col min="5389" max="5631" width="8.796875" style="3"/>
    <col min="5632" max="5634" width="0" style="3" hidden="1" customWidth="1"/>
    <col min="5635" max="5635" width="21.796875" style="3" customWidth="1"/>
    <col min="5636" max="5636" width="13.69921875" style="3" customWidth="1"/>
    <col min="5637" max="5637" width="13.5" style="3" customWidth="1"/>
    <col min="5638" max="5638" width="8.69921875" style="3" customWidth="1"/>
    <col min="5639" max="5639" width="8.19921875" style="3" customWidth="1"/>
    <col min="5640" max="5640" width="7.796875" style="3" customWidth="1"/>
    <col min="5641" max="5641" width="11.5" style="3" customWidth="1"/>
    <col min="5642" max="5642" width="8.59765625" style="3" customWidth="1"/>
    <col min="5643" max="5643" width="7.5" style="3" customWidth="1"/>
    <col min="5644" max="5644" width="10.59765625" style="3" customWidth="1"/>
    <col min="5645" max="5887" width="8.796875" style="3"/>
    <col min="5888" max="5890" width="0" style="3" hidden="1" customWidth="1"/>
    <col min="5891" max="5891" width="21.796875" style="3" customWidth="1"/>
    <col min="5892" max="5892" width="13.69921875" style="3" customWidth="1"/>
    <col min="5893" max="5893" width="13.5" style="3" customWidth="1"/>
    <col min="5894" max="5894" width="8.69921875" style="3" customWidth="1"/>
    <col min="5895" max="5895" width="8.19921875" style="3" customWidth="1"/>
    <col min="5896" max="5896" width="7.796875" style="3" customWidth="1"/>
    <col min="5897" max="5897" width="11.5" style="3" customWidth="1"/>
    <col min="5898" max="5898" width="8.59765625" style="3" customWidth="1"/>
    <col min="5899" max="5899" width="7.5" style="3" customWidth="1"/>
    <col min="5900" max="5900" width="10.59765625" style="3" customWidth="1"/>
    <col min="5901" max="6143" width="8.796875" style="3"/>
    <col min="6144" max="6146" width="0" style="3" hidden="1" customWidth="1"/>
    <col min="6147" max="6147" width="21.796875" style="3" customWidth="1"/>
    <col min="6148" max="6148" width="13.69921875" style="3" customWidth="1"/>
    <col min="6149" max="6149" width="13.5" style="3" customWidth="1"/>
    <col min="6150" max="6150" width="8.69921875" style="3" customWidth="1"/>
    <col min="6151" max="6151" width="8.19921875" style="3" customWidth="1"/>
    <col min="6152" max="6152" width="7.796875" style="3" customWidth="1"/>
    <col min="6153" max="6153" width="11.5" style="3" customWidth="1"/>
    <col min="6154" max="6154" width="8.59765625" style="3" customWidth="1"/>
    <col min="6155" max="6155" width="7.5" style="3" customWidth="1"/>
    <col min="6156" max="6156" width="10.59765625" style="3" customWidth="1"/>
    <col min="6157" max="6399" width="8.796875" style="3"/>
    <col min="6400" max="6402" width="0" style="3" hidden="1" customWidth="1"/>
    <col min="6403" max="6403" width="21.796875" style="3" customWidth="1"/>
    <col min="6404" max="6404" width="13.69921875" style="3" customWidth="1"/>
    <col min="6405" max="6405" width="13.5" style="3" customWidth="1"/>
    <col min="6406" max="6406" width="8.69921875" style="3" customWidth="1"/>
    <col min="6407" max="6407" width="8.19921875" style="3" customWidth="1"/>
    <col min="6408" max="6408" width="7.796875" style="3" customWidth="1"/>
    <col min="6409" max="6409" width="11.5" style="3" customWidth="1"/>
    <col min="6410" max="6410" width="8.59765625" style="3" customWidth="1"/>
    <col min="6411" max="6411" width="7.5" style="3" customWidth="1"/>
    <col min="6412" max="6412" width="10.59765625" style="3" customWidth="1"/>
    <col min="6413" max="6655" width="8.796875" style="3"/>
    <col min="6656" max="6658" width="0" style="3" hidden="1" customWidth="1"/>
    <col min="6659" max="6659" width="21.796875" style="3" customWidth="1"/>
    <col min="6660" max="6660" width="13.69921875" style="3" customWidth="1"/>
    <col min="6661" max="6661" width="13.5" style="3" customWidth="1"/>
    <col min="6662" max="6662" width="8.69921875" style="3" customWidth="1"/>
    <col min="6663" max="6663" width="8.19921875" style="3" customWidth="1"/>
    <col min="6664" max="6664" width="7.796875" style="3" customWidth="1"/>
    <col min="6665" max="6665" width="11.5" style="3" customWidth="1"/>
    <col min="6666" max="6666" width="8.59765625" style="3" customWidth="1"/>
    <col min="6667" max="6667" width="7.5" style="3" customWidth="1"/>
    <col min="6668" max="6668" width="10.59765625" style="3" customWidth="1"/>
    <col min="6669" max="6911" width="8.796875" style="3"/>
    <col min="6912" max="6914" width="0" style="3" hidden="1" customWidth="1"/>
    <col min="6915" max="6915" width="21.796875" style="3" customWidth="1"/>
    <col min="6916" max="6916" width="13.69921875" style="3" customWidth="1"/>
    <col min="6917" max="6917" width="13.5" style="3" customWidth="1"/>
    <col min="6918" max="6918" width="8.69921875" style="3" customWidth="1"/>
    <col min="6919" max="6919" width="8.19921875" style="3" customWidth="1"/>
    <col min="6920" max="6920" width="7.796875" style="3" customWidth="1"/>
    <col min="6921" max="6921" width="11.5" style="3" customWidth="1"/>
    <col min="6922" max="6922" width="8.59765625" style="3" customWidth="1"/>
    <col min="6923" max="6923" width="7.5" style="3" customWidth="1"/>
    <col min="6924" max="6924" width="10.59765625" style="3" customWidth="1"/>
    <col min="6925" max="7167" width="8.796875" style="3"/>
    <col min="7168" max="7170" width="0" style="3" hidden="1" customWidth="1"/>
    <col min="7171" max="7171" width="21.796875" style="3" customWidth="1"/>
    <col min="7172" max="7172" width="13.69921875" style="3" customWidth="1"/>
    <col min="7173" max="7173" width="13.5" style="3" customWidth="1"/>
    <col min="7174" max="7174" width="8.69921875" style="3" customWidth="1"/>
    <col min="7175" max="7175" width="8.19921875" style="3" customWidth="1"/>
    <col min="7176" max="7176" width="7.796875" style="3" customWidth="1"/>
    <col min="7177" max="7177" width="11.5" style="3" customWidth="1"/>
    <col min="7178" max="7178" width="8.59765625" style="3" customWidth="1"/>
    <col min="7179" max="7179" width="7.5" style="3" customWidth="1"/>
    <col min="7180" max="7180" width="10.59765625" style="3" customWidth="1"/>
    <col min="7181" max="7423" width="8.796875" style="3"/>
    <col min="7424" max="7426" width="0" style="3" hidden="1" customWidth="1"/>
    <col min="7427" max="7427" width="21.796875" style="3" customWidth="1"/>
    <col min="7428" max="7428" width="13.69921875" style="3" customWidth="1"/>
    <col min="7429" max="7429" width="13.5" style="3" customWidth="1"/>
    <col min="7430" max="7430" width="8.69921875" style="3" customWidth="1"/>
    <col min="7431" max="7431" width="8.19921875" style="3" customWidth="1"/>
    <col min="7432" max="7432" width="7.796875" style="3" customWidth="1"/>
    <col min="7433" max="7433" width="11.5" style="3" customWidth="1"/>
    <col min="7434" max="7434" width="8.59765625" style="3" customWidth="1"/>
    <col min="7435" max="7435" width="7.5" style="3" customWidth="1"/>
    <col min="7436" max="7436" width="10.59765625" style="3" customWidth="1"/>
    <col min="7437" max="7679" width="8.796875" style="3"/>
    <col min="7680" max="7682" width="0" style="3" hidden="1" customWidth="1"/>
    <col min="7683" max="7683" width="21.796875" style="3" customWidth="1"/>
    <col min="7684" max="7684" width="13.69921875" style="3" customWidth="1"/>
    <col min="7685" max="7685" width="13.5" style="3" customWidth="1"/>
    <col min="7686" max="7686" width="8.69921875" style="3" customWidth="1"/>
    <col min="7687" max="7687" width="8.19921875" style="3" customWidth="1"/>
    <col min="7688" max="7688" width="7.796875" style="3" customWidth="1"/>
    <col min="7689" max="7689" width="11.5" style="3" customWidth="1"/>
    <col min="7690" max="7690" width="8.59765625" style="3" customWidth="1"/>
    <col min="7691" max="7691" width="7.5" style="3" customWidth="1"/>
    <col min="7692" max="7692" width="10.59765625" style="3" customWidth="1"/>
    <col min="7693" max="7935" width="8.796875" style="3"/>
    <col min="7936" max="7938" width="0" style="3" hidden="1" customWidth="1"/>
    <col min="7939" max="7939" width="21.796875" style="3" customWidth="1"/>
    <col min="7940" max="7940" width="13.69921875" style="3" customWidth="1"/>
    <col min="7941" max="7941" width="13.5" style="3" customWidth="1"/>
    <col min="7942" max="7942" width="8.69921875" style="3" customWidth="1"/>
    <col min="7943" max="7943" width="8.19921875" style="3" customWidth="1"/>
    <col min="7944" max="7944" width="7.796875" style="3" customWidth="1"/>
    <col min="7945" max="7945" width="11.5" style="3" customWidth="1"/>
    <col min="7946" max="7946" width="8.59765625" style="3" customWidth="1"/>
    <col min="7947" max="7947" width="7.5" style="3" customWidth="1"/>
    <col min="7948" max="7948" width="10.59765625" style="3" customWidth="1"/>
    <col min="7949" max="8191" width="8.796875" style="3"/>
    <col min="8192" max="8194" width="0" style="3" hidden="1" customWidth="1"/>
    <col min="8195" max="8195" width="21.796875" style="3" customWidth="1"/>
    <col min="8196" max="8196" width="13.69921875" style="3" customWidth="1"/>
    <col min="8197" max="8197" width="13.5" style="3" customWidth="1"/>
    <col min="8198" max="8198" width="8.69921875" style="3" customWidth="1"/>
    <col min="8199" max="8199" width="8.19921875" style="3" customWidth="1"/>
    <col min="8200" max="8200" width="7.796875" style="3" customWidth="1"/>
    <col min="8201" max="8201" width="11.5" style="3" customWidth="1"/>
    <col min="8202" max="8202" width="8.59765625" style="3" customWidth="1"/>
    <col min="8203" max="8203" width="7.5" style="3" customWidth="1"/>
    <col min="8204" max="8204" width="10.59765625" style="3" customWidth="1"/>
    <col min="8205" max="8447" width="8.796875" style="3"/>
    <col min="8448" max="8450" width="0" style="3" hidden="1" customWidth="1"/>
    <col min="8451" max="8451" width="21.796875" style="3" customWidth="1"/>
    <col min="8452" max="8452" width="13.69921875" style="3" customWidth="1"/>
    <col min="8453" max="8453" width="13.5" style="3" customWidth="1"/>
    <col min="8454" max="8454" width="8.69921875" style="3" customWidth="1"/>
    <col min="8455" max="8455" width="8.19921875" style="3" customWidth="1"/>
    <col min="8456" max="8456" width="7.796875" style="3" customWidth="1"/>
    <col min="8457" max="8457" width="11.5" style="3" customWidth="1"/>
    <col min="8458" max="8458" width="8.59765625" style="3" customWidth="1"/>
    <col min="8459" max="8459" width="7.5" style="3" customWidth="1"/>
    <col min="8460" max="8460" width="10.59765625" style="3" customWidth="1"/>
    <col min="8461" max="8703" width="8.796875" style="3"/>
    <col min="8704" max="8706" width="0" style="3" hidden="1" customWidth="1"/>
    <col min="8707" max="8707" width="21.796875" style="3" customWidth="1"/>
    <col min="8708" max="8708" width="13.69921875" style="3" customWidth="1"/>
    <col min="8709" max="8709" width="13.5" style="3" customWidth="1"/>
    <col min="8710" max="8710" width="8.69921875" style="3" customWidth="1"/>
    <col min="8711" max="8711" width="8.19921875" style="3" customWidth="1"/>
    <col min="8712" max="8712" width="7.796875" style="3" customWidth="1"/>
    <col min="8713" max="8713" width="11.5" style="3" customWidth="1"/>
    <col min="8714" max="8714" width="8.59765625" style="3" customWidth="1"/>
    <col min="8715" max="8715" width="7.5" style="3" customWidth="1"/>
    <col min="8716" max="8716" width="10.59765625" style="3" customWidth="1"/>
    <col min="8717" max="8959" width="8.796875" style="3"/>
    <col min="8960" max="8962" width="0" style="3" hidden="1" customWidth="1"/>
    <col min="8963" max="8963" width="21.796875" style="3" customWidth="1"/>
    <col min="8964" max="8964" width="13.69921875" style="3" customWidth="1"/>
    <col min="8965" max="8965" width="13.5" style="3" customWidth="1"/>
    <col min="8966" max="8966" width="8.69921875" style="3" customWidth="1"/>
    <col min="8967" max="8967" width="8.19921875" style="3" customWidth="1"/>
    <col min="8968" max="8968" width="7.796875" style="3" customWidth="1"/>
    <col min="8969" max="8969" width="11.5" style="3" customWidth="1"/>
    <col min="8970" max="8970" width="8.59765625" style="3" customWidth="1"/>
    <col min="8971" max="8971" width="7.5" style="3" customWidth="1"/>
    <col min="8972" max="8972" width="10.59765625" style="3" customWidth="1"/>
    <col min="8973" max="9215" width="8.796875" style="3"/>
    <col min="9216" max="9218" width="0" style="3" hidden="1" customWidth="1"/>
    <col min="9219" max="9219" width="21.796875" style="3" customWidth="1"/>
    <col min="9220" max="9220" width="13.69921875" style="3" customWidth="1"/>
    <col min="9221" max="9221" width="13.5" style="3" customWidth="1"/>
    <col min="9222" max="9222" width="8.69921875" style="3" customWidth="1"/>
    <col min="9223" max="9223" width="8.19921875" style="3" customWidth="1"/>
    <col min="9224" max="9224" width="7.796875" style="3" customWidth="1"/>
    <col min="9225" max="9225" width="11.5" style="3" customWidth="1"/>
    <col min="9226" max="9226" width="8.59765625" style="3" customWidth="1"/>
    <col min="9227" max="9227" width="7.5" style="3" customWidth="1"/>
    <col min="9228" max="9228" width="10.59765625" style="3" customWidth="1"/>
    <col min="9229" max="9471" width="8.796875" style="3"/>
    <col min="9472" max="9474" width="0" style="3" hidden="1" customWidth="1"/>
    <col min="9475" max="9475" width="21.796875" style="3" customWidth="1"/>
    <col min="9476" max="9476" width="13.69921875" style="3" customWidth="1"/>
    <col min="9477" max="9477" width="13.5" style="3" customWidth="1"/>
    <col min="9478" max="9478" width="8.69921875" style="3" customWidth="1"/>
    <col min="9479" max="9479" width="8.19921875" style="3" customWidth="1"/>
    <col min="9480" max="9480" width="7.796875" style="3" customWidth="1"/>
    <col min="9481" max="9481" width="11.5" style="3" customWidth="1"/>
    <col min="9482" max="9482" width="8.59765625" style="3" customWidth="1"/>
    <col min="9483" max="9483" width="7.5" style="3" customWidth="1"/>
    <col min="9484" max="9484" width="10.59765625" style="3" customWidth="1"/>
    <col min="9485" max="9727" width="8.796875" style="3"/>
    <col min="9728" max="9730" width="0" style="3" hidden="1" customWidth="1"/>
    <col min="9731" max="9731" width="21.796875" style="3" customWidth="1"/>
    <col min="9732" max="9732" width="13.69921875" style="3" customWidth="1"/>
    <col min="9733" max="9733" width="13.5" style="3" customWidth="1"/>
    <col min="9734" max="9734" width="8.69921875" style="3" customWidth="1"/>
    <col min="9735" max="9735" width="8.19921875" style="3" customWidth="1"/>
    <col min="9736" max="9736" width="7.796875" style="3" customWidth="1"/>
    <col min="9737" max="9737" width="11.5" style="3" customWidth="1"/>
    <col min="9738" max="9738" width="8.59765625" style="3" customWidth="1"/>
    <col min="9739" max="9739" width="7.5" style="3" customWidth="1"/>
    <col min="9740" max="9740" width="10.59765625" style="3" customWidth="1"/>
    <col min="9741" max="9983" width="8.796875" style="3"/>
    <col min="9984" max="9986" width="0" style="3" hidden="1" customWidth="1"/>
    <col min="9987" max="9987" width="21.796875" style="3" customWidth="1"/>
    <col min="9988" max="9988" width="13.69921875" style="3" customWidth="1"/>
    <col min="9989" max="9989" width="13.5" style="3" customWidth="1"/>
    <col min="9990" max="9990" width="8.69921875" style="3" customWidth="1"/>
    <col min="9991" max="9991" width="8.19921875" style="3" customWidth="1"/>
    <col min="9992" max="9992" width="7.796875" style="3" customWidth="1"/>
    <col min="9993" max="9993" width="11.5" style="3" customWidth="1"/>
    <col min="9994" max="9994" width="8.59765625" style="3" customWidth="1"/>
    <col min="9995" max="9995" width="7.5" style="3" customWidth="1"/>
    <col min="9996" max="9996" width="10.59765625" style="3" customWidth="1"/>
    <col min="9997" max="10239" width="8.796875" style="3"/>
    <col min="10240" max="10242" width="0" style="3" hidden="1" customWidth="1"/>
    <col min="10243" max="10243" width="21.796875" style="3" customWidth="1"/>
    <col min="10244" max="10244" width="13.69921875" style="3" customWidth="1"/>
    <col min="10245" max="10245" width="13.5" style="3" customWidth="1"/>
    <col min="10246" max="10246" width="8.69921875" style="3" customWidth="1"/>
    <col min="10247" max="10247" width="8.19921875" style="3" customWidth="1"/>
    <col min="10248" max="10248" width="7.796875" style="3" customWidth="1"/>
    <col min="10249" max="10249" width="11.5" style="3" customWidth="1"/>
    <col min="10250" max="10250" width="8.59765625" style="3" customWidth="1"/>
    <col min="10251" max="10251" width="7.5" style="3" customWidth="1"/>
    <col min="10252" max="10252" width="10.59765625" style="3" customWidth="1"/>
    <col min="10253" max="10495" width="8.796875" style="3"/>
    <col min="10496" max="10498" width="0" style="3" hidden="1" customWidth="1"/>
    <col min="10499" max="10499" width="21.796875" style="3" customWidth="1"/>
    <col min="10500" max="10500" width="13.69921875" style="3" customWidth="1"/>
    <col min="10501" max="10501" width="13.5" style="3" customWidth="1"/>
    <col min="10502" max="10502" width="8.69921875" style="3" customWidth="1"/>
    <col min="10503" max="10503" width="8.19921875" style="3" customWidth="1"/>
    <col min="10504" max="10504" width="7.796875" style="3" customWidth="1"/>
    <col min="10505" max="10505" width="11.5" style="3" customWidth="1"/>
    <col min="10506" max="10506" width="8.59765625" style="3" customWidth="1"/>
    <col min="10507" max="10507" width="7.5" style="3" customWidth="1"/>
    <col min="10508" max="10508" width="10.59765625" style="3" customWidth="1"/>
    <col min="10509" max="10751" width="8.796875" style="3"/>
    <col min="10752" max="10754" width="0" style="3" hidden="1" customWidth="1"/>
    <col min="10755" max="10755" width="21.796875" style="3" customWidth="1"/>
    <col min="10756" max="10756" width="13.69921875" style="3" customWidth="1"/>
    <col min="10757" max="10757" width="13.5" style="3" customWidth="1"/>
    <col min="10758" max="10758" width="8.69921875" style="3" customWidth="1"/>
    <col min="10759" max="10759" width="8.19921875" style="3" customWidth="1"/>
    <col min="10760" max="10760" width="7.796875" style="3" customWidth="1"/>
    <col min="10761" max="10761" width="11.5" style="3" customWidth="1"/>
    <col min="10762" max="10762" width="8.59765625" style="3" customWidth="1"/>
    <col min="10763" max="10763" width="7.5" style="3" customWidth="1"/>
    <col min="10764" max="10764" width="10.59765625" style="3" customWidth="1"/>
    <col min="10765" max="11007" width="8.796875" style="3"/>
    <col min="11008" max="11010" width="0" style="3" hidden="1" customWidth="1"/>
    <col min="11011" max="11011" width="21.796875" style="3" customWidth="1"/>
    <col min="11012" max="11012" width="13.69921875" style="3" customWidth="1"/>
    <col min="11013" max="11013" width="13.5" style="3" customWidth="1"/>
    <col min="11014" max="11014" width="8.69921875" style="3" customWidth="1"/>
    <col min="11015" max="11015" width="8.19921875" style="3" customWidth="1"/>
    <col min="11016" max="11016" width="7.796875" style="3" customWidth="1"/>
    <col min="11017" max="11017" width="11.5" style="3" customWidth="1"/>
    <col min="11018" max="11018" width="8.59765625" style="3" customWidth="1"/>
    <col min="11019" max="11019" width="7.5" style="3" customWidth="1"/>
    <col min="11020" max="11020" width="10.59765625" style="3" customWidth="1"/>
    <col min="11021" max="11263" width="8.796875" style="3"/>
    <col min="11264" max="11266" width="0" style="3" hidden="1" customWidth="1"/>
    <col min="11267" max="11267" width="21.796875" style="3" customWidth="1"/>
    <col min="11268" max="11268" width="13.69921875" style="3" customWidth="1"/>
    <col min="11269" max="11269" width="13.5" style="3" customWidth="1"/>
    <col min="11270" max="11270" width="8.69921875" style="3" customWidth="1"/>
    <col min="11271" max="11271" width="8.19921875" style="3" customWidth="1"/>
    <col min="11272" max="11272" width="7.796875" style="3" customWidth="1"/>
    <col min="11273" max="11273" width="11.5" style="3" customWidth="1"/>
    <col min="11274" max="11274" width="8.59765625" style="3" customWidth="1"/>
    <col min="11275" max="11275" width="7.5" style="3" customWidth="1"/>
    <col min="11276" max="11276" width="10.59765625" style="3" customWidth="1"/>
    <col min="11277" max="11519" width="8.796875" style="3"/>
    <col min="11520" max="11522" width="0" style="3" hidden="1" customWidth="1"/>
    <col min="11523" max="11523" width="21.796875" style="3" customWidth="1"/>
    <col min="11524" max="11524" width="13.69921875" style="3" customWidth="1"/>
    <col min="11525" max="11525" width="13.5" style="3" customWidth="1"/>
    <col min="11526" max="11526" width="8.69921875" style="3" customWidth="1"/>
    <col min="11527" max="11527" width="8.19921875" style="3" customWidth="1"/>
    <col min="11528" max="11528" width="7.796875" style="3" customWidth="1"/>
    <col min="11529" max="11529" width="11.5" style="3" customWidth="1"/>
    <col min="11530" max="11530" width="8.59765625" style="3" customWidth="1"/>
    <col min="11531" max="11531" width="7.5" style="3" customWidth="1"/>
    <col min="11532" max="11532" width="10.59765625" style="3" customWidth="1"/>
    <col min="11533" max="11775" width="8.796875" style="3"/>
    <col min="11776" max="11778" width="0" style="3" hidden="1" customWidth="1"/>
    <col min="11779" max="11779" width="21.796875" style="3" customWidth="1"/>
    <col min="11780" max="11780" width="13.69921875" style="3" customWidth="1"/>
    <col min="11781" max="11781" width="13.5" style="3" customWidth="1"/>
    <col min="11782" max="11782" width="8.69921875" style="3" customWidth="1"/>
    <col min="11783" max="11783" width="8.19921875" style="3" customWidth="1"/>
    <col min="11784" max="11784" width="7.796875" style="3" customWidth="1"/>
    <col min="11785" max="11785" width="11.5" style="3" customWidth="1"/>
    <col min="11786" max="11786" width="8.59765625" style="3" customWidth="1"/>
    <col min="11787" max="11787" width="7.5" style="3" customWidth="1"/>
    <col min="11788" max="11788" width="10.59765625" style="3" customWidth="1"/>
    <col min="11789" max="12031" width="8.796875" style="3"/>
    <col min="12032" max="12034" width="0" style="3" hidden="1" customWidth="1"/>
    <col min="12035" max="12035" width="21.796875" style="3" customWidth="1"/>
    <col min="12036" max="12036" width="13.69921875" style="3" customWidth="1"/>
    <col min="12037" max="12037" width="13.5" style="3" customWidth="1"/>
    <col min="12038" max="12038" width="8.69921875" style="3" customWidth="1"/>
    <col min="12039" max="12039" width="8.19921875" style="3" customWidth="1"/>
    <col min="12040" max="12040" width="7.796875" style="3" customWidth="1"/>
    <col min="12041" max="12041" width="11.5" style="3" customWidth="1"/>
    <col min="12042" max="12042" width="8.59765625" style="3" customWidth="1"/>
    <col min="12043" max="12043" width="7.5" style="3" customWidth="1"/>
    <col min="12044" max="12044" width="10.59765625" style="3" customWidth="1"/>
    <col min="12045" max="12287" width="8.796875" style="3"/>
    <col min="12288" max="12290" width="0" style="3" hidden="1" customWidth="1"/>
    <col min="12291" max="12291" width="21.796875" style="3" customWidth="1"/>
    <col min="12292" max="12292" width="13.69921875" style="3" customWidth="1"/>
    <col min="12293" max="12293" width="13.5" style="3" customWidth="1"/>
    <col min="12294" max="12294" width="8.69921875" style="3" customWidth="1"/>
    <col min="12295" max="12295" width="8.19921875" style="3" customWidth="1"/>
    <col min="12296" max="12296" width="7.796875" style="3" customWidth="1"/>
    <col min="12297" max="12297" width="11.5" style="3" customWidth="1"/>
    <col min="12298" max="12298" width="8.59765625" style="3" customWidth="1"/>
    <col min="12299" max="12299" width="7.5" style="3" customWidth="1"/>
    <col min="12300" max="12300" width="10.59765625" style="3" customWidth="1"/>
    <col min="12301" max="12543" width="8.796875" style="3"/>
    <col min="12544" max="12546" width="0" style="3" hidden="1" customWidth="1"/>
    <col min="12547" max="12547" width="21.796875" style="3" customWidth="1"/>
    <col min="12548" max="12548" width="13.69921875" style="3" customWidth="1"/>
    <col min="12549" max="12549" width="13.5" style="3" customWidth="1"/>
    <col min="12550" max="12550" width="8.69921875" style="3" customWidth="1"/>
    <col min="12551" max="12551" width="8.19921875" style="3" customWidth="1"/>
    <col min="12552" max="12552" width="7.796875" style="3" customWidth="1"/>
    <col min="12553" max="12553" width="11.5" style="3" customWidth="1"/>
    <col min="12554" max="12554" width="8.59765625" style="3" customWidth="1"/>
    <col min="12555" max="12555" width="7.5" style="3" customWidth="1"/>
    <col min="12556" max="12556" width="10.59765625" style="3" customWidth="1"/>
    <col min="12557" max="12799" width="8.796875" style="3"/>
    <col min="12800" max="12802" width="0" style="3" hidden="1" customWidth="1"/>
    <col min="12803" max="12803" width="21.796875" style="3" customWidth="1"/>
    <col min="12804" max="12804" width="13.69921875" style="3" customWidth="1"/>
    <col min="12805" max="12805" width="13.5" style="3" customWidth="1"/>
    <col min="12806" max="12806" width="8.69921875" style="3" customWidth="1"/>
    <col min="12807" max="12807" width="8.19921875" style="3" customWidth="1"/>
    <col min="12808" max="12808" width="7.796875" style="3" customWidth="1"/>
    <col min="12809" max="12809" width="11.5" style="3" customWidth="1"/>
    <col min="12810" max="12810" width="8.59765625" style="3" customWidth="1"/>
    <col min="12811" max="12811" width="7.5" style="3" customWidth="1"/>
    <col min="12812" max="12812" width="10.59765625" style="3" customWidth="1"/>
    <col min="12813" max="13055" width="8.796875" style="3"/>
    <col min="13056" max="13058" width="0" style="3" hidden="1" customWidth="1"/>
    <col min="13059" max="13059" width="21.796875" style="3" customWidth="1"/>
    <col min="13060" max="13060" width="13.69921875" style="3" customWidth="1"/>
    <col min="13061" max="13061" width="13.5" style="3" customWidth="1"/>
    <col min="13062" max="13062" width="8.69921875" style="3" customWidth="1"/>
    <col min="13063" max="13063" width="8.19921875" style="3" customWidth="1"/>
    <col min="13064" max="13064" width="7.796875" style="3" customWidth="1"/>
    <col min="13065" max="13065" width="11.5" style="3" customWidth="1"/>
    <col min="13066" max="13066" width="8.59765625" style="3" customWidth="1"/>
    <col min="13067" max="13067" width="7.5" style="3" customWidth="1"/>
    <col min="13068" max="13068" width="10.59765625" style="3" customWidth="1"/>
    <col min="13069" max="13311" width="8.796875" style="3"/>
    <col min="13312" max="13314" width="0" style="3" hidden="1" customWidth="1"/>
    <col min="13315" max="13315" width="21.796875" style="3" customWidth="1"/>
    <col min="13316" max="13316" width="13.69921875" style="3" customWidth="1"/>
    <col min="13317" max="13317" width="13.5" style="3" customWidth="1"/>
    <col min="13318" max="13318" width="8.69921875" style="3" customWidth="1"/>
    <col min="13319" max="13319" width="8.19921875" style="3" customWidth="1"/>
    <col min="13320" max="13320" width="7.796875" style="3" customWidth="1"/>
    <col min="13321" max="13321" width="11.5" style="3" customWidth="1"/>
    <col min="13322" max="13322" width="8.59765625" style="3" customWidth="1"/>
    <col min="13323" max="13323" width="7.5" style="3" customWidth="1"/>
    <col min="13324" max="13324" width="10.59765625" style="3" customWidth="1"/>
    <col min="13325" max="13567" width="8.796875" style="3"/>
    <col min="13568" max="13570" width="0" style="3" hidden="1" customWidth="1"/>
    <col min="13571" max="13571" width="21.796875" style="3" customWidth="1"/>
    <col min="13572" max="13572" width="13.69921875" style="3" customWidth="1"/>
    <col min="13573" max="13573" width="13.5" style="3" customWidth="1"/>
    <col min="13574" max="13574" width="8.69921875" style="3" customWidth="1"/>
    <col min="13575" max="13575" width="8.19921875" style="3" customWidth="1"/>
    <col min="13576" max="13576" width="7.796875" style="3" customWidth="1"/>
    <col min="13577" max="13577" width="11.5" style="3" customWidth="1"/>
    <col min="13578" max="13578" width="8.59765625" style="3" customWidth="1"/>
    <col min="13579" max="13579" width="7.5" style="3" customWidth="1"/>
    <col min="13580" max="13580" width="10.59765625" style="3" customWidth="1"/>
    <col min="13581" max="13823" width="8.796875" style="3"/>
    <col min="13824" max="13826" width="0" style="3" hidden="1" customWidth="1"/>
    <col min="13827" max="13827" width="21.796875" style="3" customWidth="1"/>
    <col min="13828" max="13828" width="13.69921875" style="3" customWidth="1"/>
    <col min="13829" max="13829" width="13.5" style="3" customWidth="1"/>
    <col min="13830" max="13830" width="8.69921875" style="3" customWidth="1"/>
    <col min="13831" max="13831" width="8.19921875" style="3" customWidth="1"/>
    <col min="13832" max="13832" width="7.796875" style="3" customWidth="1"/>
    <col min="13833" max="13833" width="11.5" style="3" customWidth="1"/>
    <col min="13834" max="13834" width="8.59765625" style="3" customWidth="1"/>
    <col min="13835" max="13835" width="7.5" style="3" customWidth="1"/>
    <col min="13836" max="13836" width="10.59765625" style="3" customWidth="1"/>
    <col min="13837" max="14079" width="8.796875" style="3"/>
    <col min="14080" max="14082" width="0" style="3" hidden="1" customWidth="1"/>
    <col min="14083" max="14083" width="21.796875" style="3" customWidth="1"/>
    <col min="14084" max="14084" width="13.69921875" style="3" customWidth="1"/>
    <col min="14085" max="14085" width="13.5" style="3" customWidth="1"/>
    <col min="14086" max="14086" width="8.69921875" style="3" customWidth="1"/>
    <col min="14087" max="14087" width="8.19921875" style="3" customWidth="1"/>
    <col min="14088" max="14088" width="7.796875" style="3" customWidth="1"/>
    <col min="14089" max="14089" width="11.5" style="3" customWidth="1"/>
    <col min="14090" max="14090" width="8.59765625" style="3" customWidth="1"/>
    <col min="14091" max="14091" width="7.5" style="3" customWidth="1"/>
    <col min="14092" max="14092" width="10.59765625" style="3" customWidth="1"/>
    <col min="14093" max="14335" width="8.796875" style="3"/>
    <col min="14336" max="14338" width="0" style="3" hidden="1" customWidth="1"/>
    <col min="14339" max="14339" width="21.796875" style="3" customWidth="1"/>
    <col min="14340" max="14340" width="13.69921875" style="3" customWidth="1"/>
    <col min="14341" max="14341" width="13.5" style="3" customWidth="1"/>
    <col min="14342" max="14342" width="8.69921875" style="3" customWidth="1"/>
    <col min="14343" max="14343" width="8.19921875" style="3" customWidth="1"/>
    <col min="14344" max="14344" width="7.796875" style="3" customWidth="1"/>
    <col min="14345" max="14345" width="11.5" style="3" customWidth="1"/>
    <col min="14346" max="14346" width="8.59765625" style="3" customWidth="1"/>
    <col min="14347" max="14347" width="7.5" style="3" customWidth="1"/>
    <col min="14348" max="14348" width="10.59765625" style="3" customWidth="1"/>
    <col min="14349" max="14591" width="8.796875" style="3"/>
    <col min="14592" max="14594" width="0" style="3" hidden="1" customWidth="1"/>
    <col min="14595" max="14595" width="21.796875" style="3" customWidth="1"/>
    <col min="14596" max="14596" width="13.69921875" style="3" customWidth="1"/>
    <col min="14597" max="14597" width="13.5" style="3" customWidth="1"/>
    <col min="14598" max="14598" width="8.69921875" style="3" customWidth="1"/>
    <col min="14599" max="14599" width="8.19921875" style="3" customWidth="1"/>
    <col min="14600" max="14600" width="7.796875" style="3" customWidth="1"/>
    <col min="14601" max="14601" width="11.5" style="3" customWidth="1"/>
    <col min="14602" max="14602" width="8.59765625" style="3" customWidth="1"/>
    <col min="14603" max="14603" width="7.5" style="3" customWidth="1"/>
    <col min="14604" max="14604" width="10.59765625" style="3" customWidth="1"/>
    <col min="14605" max="14847" width="8.796875" style="3"/>
    <col min="14848" max="14850" width="0" style="3" hidden="1" customWidth="1"/>
    <col min="14851" max="14851" width="21.796875" style="3" customWidth="1"/>
    <col min="14852" max="14852" width="13.69921875" style="3" customWidth="1"/>
    <col min="14853" max="14853" width="13.5" style="3" customWidth="1"/>
    <col min="14854" max="14854" width="8.69921875" style="3" customWidth="1"/>
    <col min="14855" max="14855" width="8.19921875" style="3" customWidth="1"/>
    <col min="14856" max="14856" width="7.796875" style="3" customWidth="1"/>
    <col min="14857" max="14857" width="11.5" style="3" customWidth="1"/>
    <col min="14858" max="14858" width="8.59765625" style="3" customWidth="1"/>
    <col min="14859" max="14859" width="7.5" style="3" customWidth="1"/>
    <col min="14860" max="14860" width="10.59765625" style="3" customWidth="1"/>
    <col min="14861" max="15103" width="8.796875" style="3"/>
    <col min="15104" max="15106" width="0" style="3" hidden="1" customWidth="1"/>
    <col min="15107" max="15107" width="21.796875" style="3" customWidth="1"/>
    <col min="15108" max="15108" width="13.69921875" style="3" customWidth="1"/>
    <col min="15109" max="15109" width="13.5" style="3" customWidth="1"/>
    <col min="15110" max="15110" width="8.69921875" style="3" customWidth="1"/>
    <col min="15111" max="15111" width="8.19921875" style="3" customWidth="1"/>
    <col min="15112" max="15112" width="7.796875" style="3" customWidth="1"/>
    <col min="15113" max="15113" width="11.5" style="3" customWidth="1"/>
    <col min="15114" max="15114" width="8.59765625" style="3" customWidth="1"/>
    <col min="15115" max="15115" width="7.5" style="3" customWidth="1"/>
    <col min="15116" max="15116" width="10.59765625" style="3" customWidth="1"/>
    <col min="15117" max="15359" width="8.796875" style="3"/>
    <col min="15360" max="15362" width="0" style="3" hidden="1" customWidth="1"/>
    <col min="15363" max="15363" width="21.796875" style="3" customWidth="1"/>
    <col min="15364" max="15364" width="13.69921875" style="3" customWidth="1"/>
    <col min="15365" max="15365" width="13.5" style="3" customWidth="1"/>
    <col min="15366" max="15366" width="8.69921875" style="3" customWidth="1"/>
    <col min="15367" max="15367" width="8.19921875" style="3" customWidth="1"/>
    <col min="15368" max="15368" width="7.796875" style="3" customWidth="1"/>
    <col min="15369" max="15369" width="11.5" style="3" customWidth="1"/>
    <col min="15370" max="15370" width="8.59765625" style="3" customWidth="1"/>
    <col min="15371" max="15371" width="7.5" style="3" customWidth="1"/>
    <col min="15372" max="15372" width="10.59765625" style="3" customWidth="1"/>
    <col min="15373" max="15615" width="8.796875" style="3"/>
    <col min="15616" max="15618" width="0" style="3" hidden="1" customWidth="1"/>
    <col min="15619" max="15619" width="21.796875" style="3" customWidth="1"/>
    <col min="15620" max="15620" width="13.69921875" style="3" customWidth="1"/>
    <col min="15621" max="15621" width="13.5" style="3" customWidth="1"/>
    <col min="15622" max="15622" width="8.69921875" style="3" customWidth="1"/>
    <col min="15623" max="15623" width="8.19921875" style="3" customWidth="1"/>
    <col min="15624" max="15624" width="7.796875" style="3" customWidth="1"/>
    <col min="15625" max="15625" width="11.5" style="3" customWidth="1"/>
    <col min="15626" max="15626" width="8.59765625" style="3" customWidth="1"/>
    <col min="15627" max="15627" width="7.5" style="3" customWidth="1"/>
    <col min="15628" max="15628" width="10.59765625" style="3" customWidth="1"/>
    <col min="15629" max="15871" width="8.796875" style="3"/>
    <col min="15872" max="15874" width="0" style="3" hidden="1" customWidth="1"/>
    <col min="15875" max="15875" width="21.796875" style="3" customWidth="1"/>
    <col min="15876" max="15876" width="13.69921875" style="3" customWidth="1"/>
    <col min="15877" max="15877" width="13.5" style="3" customWidth="1"/>
    <col min="15878" max="15878" width="8.69921875" style="3" customWidth="1"/>
    <col min="15879" max="15879" width="8.19921875" style="3" customWidth="1"/>
    <col min="15880" max="15880" width="7.796875" style="3" customWidth="1"/>
    <col min="15881" max="15881" width="11.5" style="3" customWidth="1"/>
    <col min="15882" max="15882" width="8.59765625" style="3" customWidth="1"/>
    <col min="15883" max="15883" width="7.5" style="3" customWidth="1"/>
    <col min="15884" max="15884" width="10.59765625" style="3" customWidth="1"/>
    <col min="15885" max="16127" width="8.796875" style="3"/>
    <col min="16128" max="16130" width="0" style="3" hidden="1" customWidth="1"/>
    <col min="16131" max="16131" width="21.796875" style="3" customWidth="1"/>
    <col min="16132" max="16132" width="13.69921875" style="3" customWidth="1"/>
    <col min="16133" max="16133" width="13.5" style="3" customWidth="1"/>
    <col min="16134" max="16134" width="8.69921875" style="3" customWidth="1"/>
    <col min="16135" max="16135" width="8.19921875" style="3" customWidth="1"/>
    <col min="16136" max="16136" width="7.796875" style="3" customWidth="1"/>
    <col min="16137" max="16137" width="11.5" style="3" customWidth="1"/>
    <col min="16138" max="16138" width="8.59765625" style="3" customWidth="1"/>
    <col min="16139" max="16139" width="7.5" style="3" customWidth="1"/>
    <col min="16140" max="16140" width="10.59765625" style="3" customWidth="1"/>
    <col min="16141" max="16384" width="8.796875" style="3"/>
  </cols>
  <sheetData>
    <row r="1" spans="4:13" ht="93" customHeight="1" x14ac:dyDescent="0.25">
      <c r="E1" s="309" t="s">
        <v>860</v>
      </c>
      <c r="F1" s="309"/>
      <c r="G1" s="309"/>
      <c r="H1" s="309"/>
      <c r="I1" s="309"/>
      <c r="J1" s="309"/>
      <c r="K1" s="309"/>
      <c r="L1" s="309"/>
      <c r="M1" s="2"/>
    </row>
    <row r="2" spans="4:13" ht="12.75" x14ac:dyDescent="0.2">
      <c r="D2" s="376"/>
      <c r="E2" s="376"/>
      <c r="F2" s="376"/>
      <c r="G2" s="376"/>
      <c r="H2" s="376"/>
      <c r="I2" s="376"/>
      <c r="J2" s="376"/>
      <c r="K2" s="376"/>
      <c r="L2" s="376"/>
    </row>
    <row r="3" spans="4:13" ht="14.45" customHeight="1" x14ac:dyDescent="0.2">
      <c r="D3" s="317"/>
      <c r="E3" s="311" t="s">
        <v>158</v>
      </c>
      <c r="F3" s="308" t="s">
        <v>2</v>
      </c>
      <c r="G3" s="308"/>
      <c r="H3" s="308"/>
      <c r="I3" s="308"/>
      <c r="J3" s="311" t="s">
        <v>294</v>
      </c>
      <c r="K3" s="308" t="s">
        <v>2</v>
      </c>
      <c r="L3" s="308"/>
    </row>
    <row r="4" spans="4:13" ht="14.45" customHeight="1" x14ac:dyDescent="0.2">
      <c r="D4" s="318"/>
      <c r="E4" s="312"/>
      <c r="F4" s="311" t="s">
        <v>159</v>
      </c>
      <c r="G4" s="311" t="s">
        <v>295</v>
      </c>
      <c r="H4" s="315" t="s">
        <v>7</v>
      </c>
      <c r="I4" s="316"/>
      <c r="J4" s="312"/>
      <c r="K4" s="311" t="s">
        <v>8</v>
      </c>
      <c r="L4" s="311" t="s">
        <v>9</v>
      </c>
    </row>
    <row r="5" spans="4:13" ht="63.75" x14ac:dyDescent="0.2">
      <c r="D5" s="318"/>
      <c r="E5" s="313"/>
      <c r="F5" s="313"/>
      <c r="G5" s="313"/>
      <c r="H5" s="181" t="s">
        <v>10</v>
      </c>
      <c r="I5" s="181" t="s">
        <v>11</v>
      </c>
      <c r="J5" s="313"/>
      <c r="K5" s="313"/>
      <c r="L5" s="313"/>
    </row>
    <row r="6" spans="4:13" ht="12.75" x14ac:dyDescent="0.2">
      <c r="D6" s="8"/>
      <c r="E6" s="89">
        <v>1</v>
      </c>
      <c r="F6" s="89">
        <v>2</v>
      </c>
      <c r="G6" s="89">
        <v>3</v>
      </c>
      <c r="H6" s="89">
        <v>4</v>
      </c>
      <c r="I6" s="89">
        <v>5</v>
      </c>
      <c r="J6" s="89">
        <v>6</v>
      </c>
      <c r="K6" s="89">
        <v>7</v>
      </c>
      <c r="L6" s="89">
        <v>8</v>
      </c>
    </row>
    <row r="7" spans="4:13" ht="15.75" x14ac:dyDescent="0.25">
      <c r="D7" s="9" t="s">
        <v>21</v>
      </c>
      <c r="E7" s="26">
        <v>249</v>
      </c>
      <c r="F7" s="26">
        <v>154</v>
      </c>
      <c r="G7" s="26">
        <v>91</v>
      </c>
      <c r="H7" s="26">
        <v>61</v>
      </c>
      <c r="I7" s="26">
        <v>30</v>
      </c>
      <c r="J7" s="26">
        <v>266</v>
      </c>
      <c r="K7" s="26">
        <v>247</v>
      </c>
      <c r="L7" s="26">
        <v>19</v>
      </c>
    </row>
    <row r="8" spans="4:13" ht="15.75" x14ac:dyDescent="0.25">
      <c r="D8" s="11" t="s">
        <v>22</v>
      </c>
      <c r="E8" s="27">
        <v>243</v>
      </c>
      <c r="F8" s="27" t="s">
        <v>25</v>
      </c>
      <c r="G8" s="27" t="s">
        <v>25</v>
      </c>
      <c r="H8" s="27" t="s">
        <v>25</v>
      </c>
      <c r="I8" s="27" t="s">
        <v>25</v>
      </c>
      <c r="J8" s="27" t="s">
        <v>25</v>
      </c>
      <c r="K8" s="27" t="s">
        <v>25</v>
      </c>
      <c r="L8" s="27" t="s">
        <v>25</v>
      </c>
    </row>
    <row r="9" spans="4:13" ht="15.75" x14ac:dyDescent="0.25">
      <c r="D9" s="13" t="s">
        <v>23</v>
      </c>
      <c r="E9" s="27">
        <v>10</v>
      </c>
      <c r="F9" s="27">
        <v>6</v>
      </c>
      <c r="G9" s="27">
        <v>4</v>
      </c>
      <c r="H9" s="27">
        <v>4</v>
      </c>
      <c r="I9" s="27" t="s">
        <v>26</v>
      </c>
      <c r="J9" s="27">
        <v>15</v>
      </c>
      <c r="K9" s="27">
        <v>15</v>
      </c>
      <c r="L9" s="27" t="s">
        <v>26</v>
      </c>
    </row>
    <row r="10" spans="4:13" ht="16.5" customHeight="1" x14ac:dyDescent="0.25">
      <c r="D10" s="13" t="s">
        <v>24</v>
      </c>
      <c r="E10" s="27">
        <v>6</v>
      </c>
      <c r="F10" s="27" t="s">
        <v>25</v>
      </c>
      <c r="G10" s="27" t="s">
        <v>25</v>
      </c>
      <c r="H10" s="27" t="s">
        <v>26</v>
      </c>
      <c r="I10" s="27" t="s">
        <v>25</v>
      </c>
      <c r="J10" s="27">
        <v>7</v>
      </c>
      <c r="K10" s="27">
        <v>7</v>
      </c>
      <c r="L10" s="27" t="s">
        <v>26</v>
      </c>
    </row>
    <row r="11" spans="4:13" ht="15.75" x14ac:dyDescent="0.25">
      <c r="D11" s="13" t="s">
        <v>27</v>
      </c>
      <c r="E11" s="27">
        <v>12</v>
      </c>
      <c r="F11" s="27" t="s">
        <v>25</v>
      </c>
      <c r="G11" s="27" t="s">
        <v>25</v>
      </c>
      <c r="H11" s="27" t="s">
        <v>25</v>
      </c>
      <c r="I11" s="27" t="s">
        <v>26</v>
      </c>
      <c r="J11" s="27" t="s">
        <v>26</v>
      </c>
      <c r="K11" s="27" t="s">
        <v>26</v>
      </c>
      <c r="L11" s="27" t="s">
        <v>26</v>
      </c>
    </row>
    <row r="12" spans="4:13" ht="15.75" x14ac:dyDescent="0.25">
      <c r="D12" s="13" t="s">
        <v>28</v>
      </c>
      <c r="E12" s="27">
        <v>9</v>
      </c>
      <c r="F12" s="27">
        <v>6</v>
      </c>
      <c r="G12" s="27">
        <v>3</v>
      </c>
      <c r="H12" s="27" t="s">
        <v>25</v>
      </c>
      <c r="I12" s="27" t="s">
        <v>25</v>
      </c>
      <c r="J12" s="27">
        <v>13</v>
      </c>
      <c r="K12" s="27" t="s">
        <v>25</v>
      </c>
      <c r="L12" s="27" t="s">
        <v>25</v>
      </c>
    </row>
    <row r="13" spans="4:13" ht="15.75" x14ac:dyDescent="0.25">
      <c r="D13" s="13" t="s">
        <v>29</v>
      </c>
      <c r="E13" s="27">
        <v>12</v>
      </c>
      <c r="F13" s="27">
        <v>8</v>
      </c>
      <c r="G13" s="27">
        <v>4</v>
      </c>
      <c r="H13" s="27" t="s">
        <v>25</v>
      </c>
      <c r="I13" s="27" t="s">
        <v>25</v>
      </c>
      <c r="J13" s="27" t="s">
        <v>25</v>
      </c>
      <c r="K13" s="27" t="s">
        <v>25</v>
      </c>
      <c r="L13" s="27" t="s">
        <v>26</v>
      </c>
    </row>
    <row r="14" spans="4:13" ht="15.75" x14ac:dyDescent="0.25">
      <c r="D14" s="13" t="s">
        <v>30</v>
      </c>
      <c r="E14" s="27">
        <v>6</v>
      </c>
      <c r="F14" s="27" t="s">
        <v>25</v>
      </c>
      <c r="G14" s="27" t="s">
        <v>25</v>
      </c>
      <c r="H14" s="27" t="s">
        <v>25</v>
      </c>
      <c r="I14" s="27" t="s">
        <v>26</v>
      </c>
      <c r="J14" s="27">
        <v>8</v>
      </c>
      <c r="K14" s="27" t="s">
        <v>25</v>
      </c>
      <c r="L14" s="27" t="s">
        <v>25</v>
      </c>
    </row>
    <row r="15" spans="4:13" ht="15.75" x14ac:dyDescent="0.25">
      <c r="D15" s="13" t="s">
        <v>31</v>
      </c>
      <c r="E15" s="27">
        <v>8</v>
      </c>
      <c r="F15" s="27">
        <v>5</v>
      </c>
      <c r="G15" s="27" t="s">
        <v>25</v>
      </c>
      <c r="H15" s="27" t="s">
        <v>25</v>
      </c>
      <c r="I15" s="27" t="s">
        <v>26</v>
      </c>
      <c r="J15" s="27">
        <v>10</v>
      </c>
      <c r="K15" s="27">
        <v>7</v>
      </c>
      <c r="L15" s="27">
        <v>3</v>
      </c>
    </row>
    <row r="16" spans="4:13" ht="15.75" x14ac:dyDescent="0.25">
      <c r="D16" s="13" t="s">
        <v>32</v>
      </c>
      <c r="E16" s="27">
        <v>10</v>
      </c>
      <c r="F16" s="27">
        <v>7</v>
      </c>
      <c r="G16" s="27">
        <v>3</v>
      </c>
      <c r="H16" s="27" t="s">
        <v>26</v>
      </c>
      <c r="I16" s="27">
        <v>3</v>
      </c>
      <c r="J16" s="27">
        <v>9</v>
      </c>
      <c r="K16" s="27">
        <v>9</v>
      </c>
      <c r="L16" s="27" t="s">
        <v>26</v>
      </c>
    </row>
    <row r="17" spans="4:12" ht="15.75" x14ac:dyDescent="0.25">
      <c r="D17" s="13" t="s">
        <v>33</v>
      </c>
      <c r="E17" s="27">
        <v>8</v>
      </c>
      <c r="F17" s="27" t="s">
        <v>25</v>
      </c>
      <c r="G17" s="27" t="s">
        <v>25</v>
      </c>
      <c r="H17" s="27" t="s">
        <v>25</v>
      </c>
      <c r="I17" s="27" t="s">
        <v>25</v>
      </c>
      <c r="J17" s="27">
        <v>5</v>
      </c>
      <c r="K17" s="27">
        <v>5</v>
      </c>
      <c r="L17" s="27" t="s">
        <v>26</v>
      </c>
    </row>
    <row r="18" spans="4:12" ht="15.75" x14ac:dyDescent="0.25">
      <c r="D18" s="13" t="s">
        <v>34</v>
      </c>
      <c r="E18" s="27">
        <v>11</v>
      </c>
      <c r="F18" s="27">
        <v>5</v>
      </c>
      <c r="G18" s="27">
        <v>6</v>
      </c>
      <c r="H18" s="27">
        <v>6</v>
      </c>
      <c r="I18" s="27" t="s">
        <v>26</v>
      </c>
      <c r="J18" s="27">
        <v>5</v>
      </c>
      <c r="K18" s="27">
        <v>5</v>
      </c>
      <c r="L18" s="27" t="s">
        <v>26</v>
      </c>
    </row>
    <row r="19" spans="4:12" ht="15.75" x14ac:dyDescent="0.25">
      <c r="D19" s="13" t="s">
        <v>35</v>
      </c>
      <c r="E19" s="27">
        <v>13</v>
      </c>
      <c r="F19" s="27">
        <v>9</v>
      </c>
      <c r="G19" s="27">
        <v>4</v>
      </c>
      <c r="H19" s="27" t="s">
        <v>25</v>
      </c>
      <c r="I19" s="27" t="s">
        <v>25</v>
      </c>
      <c r="J19" s="27">
        <v>12</v>
      </c>
      <c r="K19" s="27" t="s">
        <v>25</v>
      </c>
      <c r="L19" s="27" t="s">
        <v>25</v>
      </c>
    </row>
    <row r="20" spans="4:12" ht="15.75" x14ac:dyDescent="0.25">
      <c r="D20" s="13" t="s">
        <v>36</v>
      </c>
      <c r="E20" s="27">
        <v>7</v>
      </c>
      <c r="F20" s="27" t="s">
        <v>25</v>
      </c>
      <c r="G20" s="27" t="s">
        <v>25</v>
      </c>
      <c r="H20" s="27" t="s">
        <v>25</v>
      </c>
      <c r="I20" s="27" t="s">
        <v>25</v>
      </c>
      <c r="J20" s="27">
        <v>4</v>
      </c>
      <c r="K20" s="27">
        <v>4</v>
      </c>
      <c r="L20" s="27" t="s">
        <v>26</v>
      </c>
    </row>
    <row r="21" spans="4:12" ht="15.75" x14ac:dyDescent="0.25">
      <c r="D21" s="13" t="s">
        <v>37</v>
      </c>
      <c r="E21" s="27">
        <v>4</v>
      </c>
      <c r="F21" s="27" t="s">
        <v>25</v>
      </c>
      <c r="G21" s="27" t="s">
        <v>25</v>
      </c>
      <c r="H21" s="27" t="s">
        <v>25</v>
      </c>
      <c r="I21" s="27" t="s">
        <v>26</v>
      </c>
      <c r="J21" s="27">
        <v>10</v>
      </c>
      <c r="K21" s="27">
        <v>10</v>
      </c>
      <c r="L21" s="27" t="s">
        <v>26</v>
      </c>
    </row>
    <row r="22" spans="4:12" ht="15.75" x14ac:dyDescent="0.25">
      <c r="D22" s="13" t="s">
        <v>38</v>
      </c>
      <c r="E22" s="27">
        <v>9</v>
      </c>
      <c r="F22" s="27">
        <v>3</v>
      </c>
      <c r="G22" s="27">
        <v>5</v>
      </c>
      <c r="H22" s="27" t="s">
        <v>25</v>
      </c>
      <c r="I22" s="27" t="s">
        <v>25</v>
      </c>
      <c r="J22" s="27">
        <v>16</v>
      </c>
      <c r="K22" s="27" t="s">
        <v>25</v>
      </c>
      <c r="L22" s="27" t="s">
        <v>25</v>
      </c>
    </row>
    <row r="23" spans="4:12" ht="15.75" x14ac:dyDescent="0.25">
      <c r="D23" s="13" t="s">
        <v>39</v>
      </c>
      <c r="E23" s="27">
        <v>14</v>
      </c>
      <c r="F23" s="27">
        <v>6</v>
      </c>
      <c r="G23" s="27">
        <v>8</v>
      </c>
      <c r="H23" s="27">
        <v>4</v>
      </c>
      <c r="I23" s="27">
        <v>4</v>
      </c>
      <c r="J23" s="27">
        <v>21</v>
      </c>
      <c r="K23" s="27" t="s">
        <v>25</v>
      </c>
      <c r="L23" s="27" t="s">
        <v>25</v>
      </c>
    </row>
    <row r="24" spans="4:12" ht="15.75" x14ac:dyDescent="0.25">
      <c r="D24" s="13" t="s">
        <v>40</v>
      </c>
      <c r="E24" s="27">
        <v>13</v>
      </c>
      <c r="F24" s="27">
        <v>9</v>
      </c>
      <c r="G24" s="27">
        <v>4</v>
      </c>
      <c r="H24" s="27" t="s">
        <v>25</v>
      </c>
      <c r="I24" s="27" t="s">
        <v>25</v>
      </c>
      <c r="J24" s="27">
        <v>8</v>
      </c>
      <c r="K24" s="27" t="s">
        <v>25</v>
      </c>
      <c r="L24" s="27" t="s">
        <v>25</v>
      </c>
    </row>
    <row r="25" spans="4:12" ht="15.75" x14ac:dyDescent="0.25">
      <c r="D25" s="13" t="s">
        <v>41</v>
      </c>
      <c r="E25" s="27">
        <v>3</v>
      </c>
      <c r="F25" s="27">
        <v>3</v>
      </c>
      <c r="G25" s="27" t="s">
        <v>26</v>
      </c>
      <c r="H25" s="27" t="s">
        <v>26</v>
      </c>
      <c r="I25" s="27" t="s">
        <v>26</v>
      </c>
      <c r="J25" s="27">
        <v>10</v>
      </c>
      <c r="K25" s="27" t="s">
        <v>25</v>
      </c>
      <c r="L25" s="27" t="s">
        <v>25</v>
      </c>
    </row>
    <row r="26" spans="4:12" ht="15.75" x14ac:dyDescent="0.25">
      <c r="D26" s="13" t="s">
        <v>42</v>
      </c>
      <c r="E26" s="27">
        <v>4</v>
      </c>
      <c r="F26" s="27">
        <v>3</v>
      </c>
      <c r="G26" s="27" t="s">
        <v>26</v>
      </c>
      <c r="H26" s="27" t="s">
        <v>26</v>
      </c>
      <c r="I26" s="27" t="s">
        <v>26</v>
      </c>
      <c r="J26" s="27">
        <v>13</v>
      </c>
      <c r="K26" s="27" t="s">
        <v>25</v>
      </c>
      <c r="L26" s="27" t="s">
        <v>25</v>
      </c>
    </row>
    <row r="27" spans="4:12" ht="15.75" x14ac:dyDescent="0.25">
      <c r="D27" s="13" t="s">
        <v>43</v>
      </c>
      <c r="E27" s="27">
        <v>6</v>
      </c>
      <c r="F27" s="27" t="s">
        <v>25</v>
      </c>
      <c r="G27" s="27" t="s">
        <v>25</v>
      </c>
      <c r="H27" s="27" t="s">
        <v>25</v>
      </c>
      <c r="I27" s="27" t="s">
        <v>26</v>
      </c>
      <c r="J27" s="27">
        <v>12</v>
      </c>
      <c r="K27" s="27" t="s">
        <v>25</v>
      </c>
      <c r="L27" s="27" t="s">
        <v>25</v>
      </c>
    </row>
    <row r="28" spans="4:12" ht="15.75" x14ac:dyDescent="0.25">
      <c r="D28" s="13" t="s">
        <v>44</v>
      </c>
      <c r="E28" s="27">
        <v>14</v>
      </c>
      <c r="F28" s="27">
        <v>6</v>
      </c>
      <c r="G28" s="27">
        <v>8</v>
      </c>
      <c r="H28" s="27" t="s">
        <v>25</v>
      </c>
      <c r="I28" s="27" t="s">
        <v>25</v>
      </c>
      <c r="J28" s="27">
        <v>6</v>
      </c>
      <c r="K28" s="27">
        <v>6</v>
      </c>
      <c r="L28" s="27" t="s">
        <v>26</v>
      </c>
    </row>
    <row r="29" spans="4:12" ht="15.75" x14ac:dyDescent="0.25">
      <c r="D29" s="13" t="s">
        <v>45</v>
      </c>
      <c r="E29" s="27">
        <v>8</v>
      </c>
      <c r="F29" s="27">
        <v>3</v>
      </c>
      <c r="G29" s="27">
        <v>5</v>
      </c>
      <c r="H29" s="27" t="s">
        <v>25</v>
      </c>
      <c r="I29" s="27" t="s">
        <v>25</v>
      </c>
      <c r="J29" s="27">
        <v>7</v>
      </c>
      <c r="K29" s="27">
        <v>7</v>
      </c>
      <c r="L29" s="27" t="s">
        <v>26</v>
      </c>
    </row>
    <row r="30" spans="4:12" ht="15.75" x14ac:dyDescent="0.25">
      <c r="D30" s="13" t="s">
        <v>46</v>
      </c>
      <c r="E30" s="27">
        <v>6</v>
      </c>
      <c r="F30" s="27">
        <v>3</v>
      </c>
      <c r="G30" s="27" t="s">
        <v>25</v>
      </c>
      <c r="H30" s="27" t="s">
        <v>25</v>
      </c>
      <c r="I30" s="27" t="s">
        <v>26</v>
      </c>
      <c r="J30" s="27">
        <v>6</v>
      </c>
      <c r="K30" s="27" t="s">
        <v>25</v>
      </c>
      <c r="L30" s="27" t="s">
        <v>25</v>
      </c>
    </row>
    <row r="31" spans="4:12" ht="15.75" x14ac:dyDescent="0.25">
      <c r="D31" s="13" t="s">
        <v>47</v>
      </c>
      <c r="E31" s="27">
        <v>11</v>
      </c>
      <c r="F31" s="27">
        <v>7</v>
      </c>
      <c r="G31" s="27">
        <v>4</v>
      </c>
      <c r="H31" s="27" t="s">
        <v>25</v>
      </c>
      <c r="I31" s="27" t="s">
        <v>25</v>
      </c>
      <c r="J31" s="27">
        <v>8</v>
      </c>
      <c r="K31" s="27">
        <v>8</v>
      </c>
      <c r="L31" s="27" t="s">
        <v>26</v>
      </c>
    </row>
    <row r="32" spans="4:12" ht="15.75" x14ac:dyDescent="0.25">
      <c r="D32" s="13" t="s">
        <v>48</v>
      </c>
      <c r="E32" s="27">
        <v>10</v>
      </c>
      <c r="F32" s="27" t="s">
        <v>25</v>
      </c>
      <c r="G32" s="27" t="s">
        <v>25</v>
      </c>
      <c r="H32" s="27" t="s">
        <v>25</v>
      </c>
      <c r="I32" s="27">
        <v>4</v>
      </c>
      <c r="J32" s="27">
        <v>19</v>
      </c>
      <c r="K32" s="27">
        <v>19</v>
      </c>
      <c r="L32" s="27" t="s">
        <v>26</v>
      </c>
    </row>
    <row r="33" spans="4:12" ht="15.75" x14ac:dyDescent="0.25">
      <c r="D33" s="13" t="s">
        <v>49</v>
      </c>
      <c r="E33" s="27">
        <v>8</v>
      </c>
      <c r="F33" s="27" t="s">
        <v>25</v>
      </c>
      <c r="G33" s="27" t="s">
        <v>25</v>
      </c>
      <c r="H33" s="27" t="s">
        <v>26</v>
      </c>
      <c r="I33" s="27" t="s">
        <v>25</v>
      </c>
      <c r="J33" s="27">
        <v>7</v>
      </c>
      <c r="K33" s="27">
        <v>7</v>
      </c>
      <c r="L33" s="27" t="s">
        <v>26</v>
      </c>
    </row>
    <row r="34" spans="4:12" ht="15.75" x14ac:dyDescent="0.25">
      <c r="D34" s="13" t="s">
        <v>50</v>
      </c>
      <c r="E34" s="27">
        <v>8</v>
      </c>
      <c r="F34" s="27" t="s">
        <v>25</v>
      </c>
      <c r="G34" s="27" t="s">
        <v>25</v>
      </c>
      <c r="H34" s="27" t="s">
        <v>25</v>
      </c>
      <c r="I34" s="27" t="s">
        <v>26</v>
      </c>
      <c r="J34" s="27">
        <v>8</v>
      </c>
      <c r="K34" s="27">
        <v>8</v>
      </c>
      <c r="L34" s="27" t="s">
        <v>26</v>
      </c>
    </row>
    <row r="35" spans="4:12" ht="15.75" customHeight="1" x14ac:dyDescent="0.25">
      <c r="D35" s="13" t="s">
        <v>51</v>
      </c>
      <c r="E35" s="27">
        <v>5</v>
      </c>
      <c r="F35" s="27" t="s">
        <v>25</v>
      </c>
      <c r="G35" s="27" t="s">
        <v>25</v>
      </c>
      <c r="H35" s="27" t="s">
        <v>25</v>
      </c>
      <c r="I35" s="27" t="s">
        <v>26</v>
      </c>
      <c r="J35" s="27" t="s">
        <v>25</v>
      </c>
      <c r="K35" s="27" t="s">
        <v>25</v>
      </c>
      <c r="L35" s="27" t="s">
        <v>26</v>
      </c>
    </row>
    <row r="36" spans="4:12" ht="15.75" x14ac:dyDescent="0.25">
      <c r="D36" s="13" t="s">
        <v>52</v>
      </c>
      <c r="E36" s="27">
        <v>8</v>
      </c>
      <c r="F36" s="27">
        <v>5</v>
      </c>
      <c r="G36" s="27">
        <v>3</v>
      </c>
      <c r="H36" s="27" t="s">
        <v>25</v>
      </c>
      <c r="I36" s="27" t="s">
        <v>25</v>
      </c>
      <c r="J36" s="27">
        <v>19</v>
      </c>
      <c r="K36" s="27">
        <v>19</v>
      </c>
      <c r="L36" s="27" t="s">
        <v>26</v>
      </c>
    </row>
    <row r="37" spans="4:12" ht="15.75" x14ac:dyDescent="0.25">
      <c r="D37" s="11" t="s">
        <v>53</v>
      </c>
      <c r="E37" s="27">
        <v>6</v>
      </c>
      <c r="F37" s="27" t="s">
        <v>25</v>
      </c>
      <c r="G37" s="27" t="s">
        <v>25</v>
      </c>
      <c r="H37" s="27" t="s">
        <v>25</v>
      </c>
      <c r="I37" s="27" t="s">
        <v>25</v>
      </c>
      <c r="J37" s="27" t="s">
        <v>25</v>
      </c>
      <c r="K37" s="27" t="s">
        <v>25</v>
      </c>
      <c r="L37" s="27" t="s">
        <v>25</v>
      </c>
    </row>
    <row r="38" spans="4:12" ht="15.75" x14ac:dyDescent="0.25">
      <c r="D38" s="13" t="s">
        <v>54</v>
      </c>
      <c r="E38" s="27">
        <v>4</v>
      </c>
      <c r="F38" s="27" t="s">
        <v>25</v>
      </c>
      <c r="G38" s="27" t="s">
        <v>25</v>
      </c>
      <c r="H38" s="27" t="s">
        <v>26</v>
      </c>
      <c r="I38" s="27" t="s">
        <v>25</v>
      </c>
      <c r="J38" s="27" t="s">
        <v>25</v>
      </c>
      <c r="K38" s="27" t="s">
        <v>25</v>
      </c>
      <c r="L38" s="27" t="s">
        <v>25</v>
      </c>
    </row>
    <row r="39" spans="4:12" ht="15.75" x14ac:dyDescent="0.25">
      <c r="D39" s="13" t="s">
        <v>55</v>
      </c>
      <c r="E39" s="27" t="s">
        <v>25</v>
      </c>
      <c r="F39" s="27" t="s">
        <v>25</v>
      </c>
      <c r="G39" s="27" t="s">
        <v>26</v>
      </c>
      <c r="H39" s="27" t="s">
        <v>26</v>
      </c>
      <c r="I39" s="27" t="s">
        <v>26</v>
      </c>
      <c r="J39" s="27" t="s">
        <v>26</v>
      </c>
      <c r="K39" s="27" t="s">
        <v>26</v>
      </c>
      <c r="L39" s="27" t="s">
        <v>26</v>
      </c>
    </row>
    <row r="40" spans="4:12" ht="15.75" x14ac:dyDescent="0.25">
      <c r="D40" s="13" t="s">
        <v>56</v>
      </c>
      <c r="E40" s="27" t="s">
        <v>26</v>
      </c>
      <c r="F40" s="27" t="s">
        <v>26</v>
      </c>
      <c r="G40" s="27" t="s">
        <v>26</v>
      </c>
      <c r="H40" s="27" t="s">
        <v>26</v>
      </c>
      <c r="I40" s="27" t="s">
        <v>26</v>
      </c>
      <c r="J40" s="27" t="s">
        <v>26</v>
      </c>
      <c r="K40" s="27" t="s">
        <v>26</v>
      </c>
      <c r="L40" s="27" t="s">
        <v>26</v>
      </c>
    </row>
    <row r="41" spans="4:12" ht="15.75" x14ac:dyDescent="0.25">
      <c r="D41" s="14" t="s">
        <v>57</v>
      </c>
      <c r="E41" s="27" t="s">
        <v>26</v>
      </c>
      <c r="F41" s="27" t="s">
        <v>26</v>
      </c>
      <c r="G41" s="27" t="s">
        <v>26</v>
      </c>
      <c r="H41" s="27" t="s">
        <v>26</v>
      </c>
      <c r="I41" s="27" t="s">
        <v>26</v>
      </c>
      <c r="J41" s="27" t="s">
        <v>26</v>
      </c>
      <c r="K41" s="27" t="s">
        <v>26</v>
      </c>
      <c r="L41" s="27" t="s">
        <v>26</v>
      </c>
    </row>
    <row r="42" spans="4:12" ht="15.75" x14ac:dyDescent="0.25">
      <c r="D42" s="13" t="s">
        <v>58</v>
      </c>
      <c r="E42" s="27" t="s">
        <v>25</v>
      </c>
      <c r="F42" s="27" t="s">
        <v>26</v>
      </c>
      <c r="G42" s="27" t="s">
        <v>25</v>
      </c>
      <c r="H42" s="27" t="s">
        <v>25</v>
      </c>
      <c r="I42" s="27" t="s">
        <v>26</v>
      </c>
      <c r="J42" s="27" t="s">
        <v>26</v>
      </c>
      <c r="K42" s="27" t="s">
        <v>26</v>
      </c>
      <c r="L42" s="27" t="s">
        <v>26</v>
      </c>
    </row>
  </sheetData>
  <mergeCells count="12">
    <mergeCell ref="K4:K5"/>
    <mergeCell ref="L4:L5"/>
    <mergeCell ref="E1:L1"/>
    <mergeCell ref="D2:L2"/>
    <mergeCell ref="D3:D5"/>
    <mergeCell ref="E3:E5"/>
    <mergeCell ref="F3:I3"/>
    <mergeCell ref="J3:J5"/>
    <mergeCell ref="K3:L3"/>
    <mergeCell ref="F4:F5"/>
    <mergeCell ref="G4:G5"/>
    <mergeCell ref="H4:I4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D1:M42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33.0976562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255" width="8.796875" style="3"/>
    <col min="256" max="258" width="0" style="3" hidden="1" customWidth="1"/>
    <col min="259" max="259" width="21.796875" style="3" customWidth="1"/>
    <col min="260" max="260" width="13.69921875" style="3" customWidth="1"/>
    <col min="261" max="261" width="13.5" style="3" customWidth="1"/>
    <col min="262" max="262" width="8.69921875" style="3" customWidth="1"/>
    <col min="263" max="263" width="8.19921875" style="3" customWidth="1"/>
    <col min="264" max="264" width="7.796875" style="3" customWidth="1"/>
    <col min="265" max="265" width="11.5" style="3" customWidth="1"/>
    <col min="266" max="266" width="8.59765625" style="3" customWidth="1"/>
    <col min="267" max="267" width="7.5" style="3" customWidth="1"/>
    <col min="268" max="268" width="10.59765625" style="3" customWidth="1"/>
    <col min="269" max="511" width="8.796875" style="3"/>
    <col min="512" max="514" width="0" style="3" hidden="1" customWidth="1"/>
    <col min="515" max="515" width="21.796875" style="3" customWidth="1"/>
    <col min="516" max="516" width="13.69921875" style="3" customWidth="1"/>
    <col min="517" max="517" width="13.5" style="3" customWidth="1"/>
    <col min="518" max="518" width="8.69921875" style="3" customWidth="1"/>
    <col min="519" max="519" width="8.19921875" style="3" customWidth="1"/>
    <col min="520" max="520" width="7.796875" style="3" customWidth="1"/>
    <col min="521" max="521" width="11.5" style="3" customWidth="1"/>
    <col min="522" max="522" width="8.59765625" style="3" customWidth="1"/>
    <col min="523" max="523" width="7.5" style="3" customWidth="1"/>
    <col min="524" max="524" width="10.59765625" style="3" customWidth="1"/>
    <col min="525" max="767" width="8.796875" style="3"/>
    <col min="768" max="770" width="0" style="3" hidden="1" customWidth="1"/>
    <col min="771" max="771" width="21.796875" style="3" customWidth="1"/>
    <col min="772" max="772" width="13.69921875" style="3" customWidth="1"/>
    <col min="773" max="773" width="13.5" style="3" customWidth="1"/>
    <col min="774" max="774" width="8.69921875" style="3" customWidth="1"/>
    <col min="775" max="775" width="8.19921875" style="3" customWidth="1"/>
    <col min="776" max="776" width="7.796875" style="3" customWidth="1"/>
    <col min="777" max="777" width="11.5" style="3" customWidth="1"/>
    <col min="778" max="778" width="8.59765625" style="3" customWidth="1"/>
    <col min="779" max="779" width="7.5" style="3" customWidth="1"/>
    <col min="780" max="780" width="10.59765625" style="3" customWidth="1"/>
    <col min="781" max="1023" width="8.796875" style="3"/>
    <col min="1024" max="1026" width="0" style="3" hidden="1" customWidth="1"/>
    <col min="1027" max="1027" width="21.796875" style="3" customWidth="1"/>
    <col min="1028" max="1028" width="13.69921875" style="3" customWidth="1"/>
    <col min="1029" max="1029" width="13.5" style="3" customWidth="1"/>
    <col min="1030" max="1030" width="8.69921875" style="3" customWidth="1"/>
    <col min="1031" max="1031" width="8.19921875" style="3" customWidth="1"/>
    <col min="1032" max="1032" width="7.796875" style="3" customWidth="1"/>
    <col min="1033" max="1033" width="11.5" style="3" customWidth="1"/>
    <col min="1034" max="1034" width="8.59765625" style="3" customWidth="1"/>
    <col min="1035" max="1035" width="7.5" style="3" customWidth="1"/>
    <col min="1036" max="1036" width="10.59765625" style="3" customWidth="1"/>
    <col min="1037" max="1279" width="8.796875" style="3"/>
    <col min="1280" max="1282" width="0" style="3" hidden="1" customWidth="1"/>
    <col min="1283" max="1283" width="21.796875" style="3" customWidth="1"/>
    <col min="1284" max="1284" width="13.69921875" style="3" customWidth="1"/>
    <col min="1285" max="1285" width="13.5" style="3" customWidth="1"/>
    <col min="1286" max="1286" width="8.69921875" style="3" customWidth="1"/>
    <col min="1287" max="1287" width="8.19921875" style="3" customWidth="1"/>
    <col min="1288" max="1288" width="7.796875" style="3" customWidth="1"/>
    <col min="1289" max="1289" width="11.5" style="3" customWidth="1"/>
    <col min="1290" max="1290" width="8.59765625" style="3" customWidth="1"/>
    <col min="1291" max="1291" width="7.5" style="3" customWidth="1"/>
    <col min="1292" max="1292" width="10.59765625" style="3" customWidth="1"/>
    <col min="1293" max="1535" width="8.796875" style="3"/>
    <col min="1536" max="1538" width="0" style="3" hidden="1" customWidth="1"/>
    <col min="1539" max="1539" width="21.796875" style="3" customWidth="1"/>
    <col min="1540" max="1540" width="13.69921875" style="3" customWidth="1"/>
    <col min="1541" max="1541" width="13.5" style="3" customWidth="1"/>
    <col min="1542" max="1542" width="8.69921875" style="3" customWidth="1"/>
    <col min="1543" max="1543" width="8.19921875" style="3" customWidth="1"/>
    <col min="1544" max="1544" width="7.796875" style="3" customWidth="1"/>
    <col min="1545" max="1545" width="11.5" style="3" customWidth="1"/>
    <col min="1546" max="1546" width="8.59765625" style="3" customWidth="1"/>
    <col min="1547" max="1547" width="7.5" style="3" customWidth="1"/>
    <col min="1548" max="1548" width="10.59765625" style="3" customWidth="1"/>
    <col min="1549" max="1791" width="8.796875" style="3"/>
    <col min="1792" max="1794" width="0" style="3" hidden="1" customWidth="1"/>
    <col min="1795" max="1795" width="21.796875" style="3" customWidth="1"/>
    <col min="1796" max="1796" width="13.69921875" style="3" customWidth="1"/>
    <col min="1797" max="1797" width="13.5" style="3" customWidth="1"/>
    <col min="1798" max="1798" width="8.69921875" style="3" customWidth="1"/>
    <col min="1799" max="1799" width="8.19921875" style="3" customWidth="1"/>
    <col min="1800" max="1800" width="7.796875" style="3" customWidth="1"/>
    <col min="1801" max="1801" width="11.5" style="3" customWidth="1"/>
    <col min="1802" max="1802" width="8.59765625" style="3" customWidth="1"/>
    <col min="1803" max="1803" width="7.5" style="3" customWidth="1"/>
    <col min="1804" max="1804" width="10.59765625" style="3" customWidth="1"/>
    <col min="1805" max="2047" width="8.796875" style="3"/>
    <col min="2048" max="2050" width="0" style="3" hidden="1" customWidth="1"/>
    <col min="2051" max="2051" width="21.796875" style="3" customWidth="1"/>
    <col min="2052" max="2052" width="13.69921875" style="3" customWidth="1"/>
    <col min="2053" max="2053" width="13.5" style="3" customWidth="1"/>
    <col min="2054" max="2054" width="8.69921875" style="3" customWidth="1"/>
    <col min="2055" max="2055" width="8.19921875" style="3" customWidth="1"/>
    <col min="2056" max="2056" width="7.796875" style="3" customWidth="1"/>
    <col min="2057" max="2057" width="11.5" style="3" customWidth="1"/>
    <col min="2058" max="2058" width="8.59765625" style="3" customWidth="1"/>
    <col min="2059" max="2059" width="7.5" style="3" customWidth="1"/>
    <col min="2060" max="2060" width="10.59765625" style="3" customWidth="1"/>
    <col min="2061" max="2303" width="8.796875" style="3"/>
    <col min="2304" max="2306" width="0" style="3" hidden="1" customWidth="1"/>
    <col min="2307" max="2307" width="21.796875" style="3" customWidth="1"/>
    <col min="2308" max="2308" width="13.69921875" style="3" customWidth="1"/>
    <col min="2309" max="2309" width="13.5" style="3" customWidth="1"/>
    <col min="2310" max="2310" width="8.69921875" style="3" customWidth="1"/>
    <col min="2311" max="2311" width="8.19921875" style="3" customWidth="1"/>
    <col min="2312" max="2312" width="7.796875" style="3" customWidth="1"/>
    <col min="2313" max="2313" width="11.5" style="3" customWidth="1"/>
    <col min="2314" max="2314" width="8.59765625" style="3" customWidth="1"/>
    <col min="2315" max="2315" width="7.5" style="3" customWidth="1"/>
    <col min="2316" max="2316" width="10.59765625" style="3" customWidth="1"/>
    <col min="2317" max="2559" width="8.796875" style="3"/>
    <col min="2560" max="2562" width="0" style="3" hidden="1" customWidth="1"/>
    <col min="2563" max="2563" width="21.796875" style="3" customWidth="1"/>
    <col min="2564" max="2564" width="13.69921875" style="3" customWidth="1"/>
    <col min="2565" max="2565" width="13.5" style="3" customWidth="1"/>
    <col min="2566" max="2566" width="8.69921875" style="3" customWidth="1"/>
    <col min="2567" max="2567" width="8.19921875" style="3" customWidth="1"/>
    <col min="2568" max="2568" width="7.796875" style="3" customWidth="1"/>
    <col min="2569" max="2569" width="11.5" style="3" customWidth="1"/>
    <col min="2570" max="2570" width="8.59765625" style="3" customWidth="1"/>
    <col min="2571" max="2571" width="7.5" style="3" customWidth="1"/>
    <col min="2572" max="2572" width="10.59765625" style="3" customWidth="1"/>
    <col min="2573" max="2815" width="8.796875" style="3"/>
    <col min="2816" max="2818" width="0" style="3" hidden="1" customWidth="1"/>
    <col min="2819" max="2819" width="21.796875" style="3" customWidth="1"/>
    <col min="2820" max="2820" width="13.69921875" style="3" customWidth="1"/>
    <col min="2821" max="2821" width="13.5" style="3" customWidth="1"/>
    <col min="2822" max="2822" width="8.69921875" style="3" customWidth="1"/>
    <col min="2823" max="2823" width="8.19921875" style="3" customWidth="1"/>
    <col min="2824" max="2824" width="7.796875" style="3" customWidth="1"/>
    <col min="2825" max="2825" width="11.5" style="3" customWidth="1"/>
    <col min="2826" max="2826" width="8.59765625" style="3" customWidth="1"/>
    <col min="2827" max="2827" width="7.5" style="3" customWidth="1"/>
    <col min="2828" max="2828" width="10.59765625" style="3" customWidth="1"/>
    <col min="2829" max="3071" width="8.796875" style="3"/>
    <col min="3072" max="3074" width="0" style="3" hidden="1" customWidth="1"/>
    <col min="3075" max="3075" width="21.796875" style="3" customWidth="1"/>
    <col min="3076" max="3076" width="13.69921875" style="3" customWidth="1"/>
    <col min="3077" max="3077" width="13.5" style="3" customWidth="1"/>
    <col min="3078" max="3078" width="8.69921875" style="3" customWidth="1"/>
    <col min="3079" max="3079" width="8.19921875" style="3" customWidth="1"/>
    <col min="3080" max="3080" width="7.796875" style="3" customWidth="1"/>
    <col min="3081" max="3081" width="11.5" style="3" customWidth="1"/>
    <col min="3082" max="3082" width="8.59765625" style="3" customWidth="1"/>
    <col min="3083" max="3083" width="7.5" style="3" customWidth="1"/>
    <col min="3084" max="3084" width="10.59765625" style="3" customWidth="1"/>
    <col min="3085" max="3327" width="8.796875" style="3"/>
    <col min="3328" max="3330" width="0" style="3" hidden="1" customWidth="1"/>
    <col min="3331" max="3331" width="21.796875" style="3" customWidth="1"/>
    <col min="3332" max="3332" width="13.69921875" style="3" customWidth="1"/>
    <col min="3333" max="3333" width="13.5" style="3" customWidth="1"/>
    <col min="3334" max="3334" width="8.69921875" style="3" customWidth="1"/>
    <col min="3335" max="3335" width="8.19921875" style="3" customWidth="1"/>
    <col min="3336" max="3336" width="7.796875" style="3" customWidth="1"/>
    <col min="3337" max="3337" width="11.5" style="3" customWidth="1"/>
    <col min="3338" max="3338" width="8.59765625" style="3" customWidth="1"/>
    <col min="3339" max="3339" width="7.5" style="3" customWidth="1"/>
    <col min="3340" max="3340" width="10.59765625" style="3" customWidth="1"/>
    <col min="3341" max="3583" width="8.796875" style="3"/>
    <col min="3584" max="3586" width="0" style="3" hidden="1" customWidth="1"/>
    <col min="3587" max="3587" width="21.796875" style="3" customWidth="1"/>
    <col min="3588" max="3588" width="13.69921875" style="3" customWidth="1"/>
    <col min="3589" max="3589" width="13.5" style="3" customWidth="1"/>
    <col min="3590" max="3590" width="8.69921875" style="3" customWidth="1"/>
    <col min="3591" max="3591" width="8.19921875" style="3" customWidth="1"/>
    <col min="3592" max="3592" width="7.796875" style="3" customWidth="1"/>
    <col min="3593" max="3593" width="11.5" style="3" customWidth="1"/>
    <col min="3594" max="3594" width="8.59765625" style="3" customWidth="1"/>
    <col min="3595" max="3595" width="7.5" style="3" customWidth="1"/>
    <col min="3596" max="3596" width="10.59765625" style="3" customWidth="1"/>
    <col min="3597" max="3839" width="8.796875" style="3"/>
    <col min="3840" max="3842" width="0" style="3" hidden="1" customWidth="1"/>
    <col min="3843" max="3843" width="21.796875" style="3" customWidth="1"/>
    <col min="3844" max="3844" width="13.69921875" style="3" customWidth="1"/>
    <col min="3845" max="3845" width="13.5" style="3" customWidth="1"/>
    <col min="3846" max="3846" width="8.69921875" style="3" customWidth="1"/>
    <col min="3847" max="3847" width="8.19921875" style="3" customWidth="1"/>
    <col min="3848" max="3848" width="7.796875" style="3" customWidth="1"/>
    <col min="3849" max="3849" width="11.5" style="3" customWidth="1"/>
    <col min="3850" max="3850" width="8.59765625" style="3" customWidth="1"/>
    <col min="3851" max="3851" width="7.5" style="3" customWidth="1"/>
    <col min="3852" max="3852" width="10.59765625" style="3" customWidth="1"/>
    <col min="3853" max="4095" width="8.796875" style="3"/>
    <col min="4096" max="4098" width="0" style="3" hidden="1" customWidth="1"/>
    <col min="4099" max="4099" width="21.796875" style="3" customWidth="1"/>
    <col min="4100" max="4100" width="13.69921875" style="3" customWidth="1"/>
    <col min="4101" max="4101" width="13.5" style="3" customWidth="1"/>
    <col min="4102" max="4102" width="8.69921875" style="3" customWidth="1"/>
    <col min="4103" max="4103" width="8.19921875" style="3" customWidth="1"/>
    <col min="4104" max="4104" width="7.796875" style="3" customWidth="1"/>
    <col min="4105" max="4105" width="11.5" style="3" customWidth="1"/>
    <col min="4106" max="4106" width="8.59765625" style="3" customWidth="1"/>
    <col min="4107" max="4107" width="7.5" style="3" customWidth="1"/>
    <col min="4108" max="4108" width="10.59765625" style="3" customWidth="1"/>
    <col min="4109" max="4351" width="8.796875" style="3"/>
    <col min="4352" max="4354" width="0" style="3" hidden="1" customWidth="1"/>
    <col min="4355" max="4355" width="21.796875" style="3" customWidth="1"/>
    <col min="4356" max="4356" width="13.69921875" style="3" customWidth="1"/>
    <col min="4357" max="4357" width="13.5" style="3" customWidth="1"/>
    <col min="4358" max="4358" width="8.69921875" style="3" customWidth="1"/>
    <col min="4359" max="4359" width="8.19921875" style="3" customWidth="1"/>
    <col min="4360" max="4360" width="7.796875" style="3" customWidth="1"/>
    <col min="4361" max="4361" width="11.5" style="3" customWidth="1"/>
    <col min="4362" max="4362" width="8.59765625" style="3" customWidth="1"/>
    <col min="4363" max="4363" width="7.5" style="3" customWidth="1"/>
    <col min="4364" max="4364" width="10.59765625" style="3" customWidth="1"/>
    <col min="4365" max="4607" width="8.796875" style="3"/>
    <col min="4608" max="4610" width="0" style="3" hidden="1" customWidth="1"/>
    <col min="4611" max="4611" width="21.796875" style="3" customWidth="1"/>
    <col min="4612" max="4612" width="13.69921875" style="3" customWidth="1"/>
    <col min="4613" max="4613" width="13.5" style="3" customWidth="1"/>
    <col min="4614" max="4614" width="8.69921875" style="3" customWidth="1"/>
    <col min="4615" max="4615" width="8.19921875" style="3" customWidth="1"/>
    <col min="4616" max="4616" width="7.796875" style="3" customWidth="1"/>
    <col min="4617" max="4617" width="11.5" style="3" customWidth="1"/>
    <col min="4618" max="4618" width="8.59765625" style="3" customWidth="1"/>
    <col min="4619" max="4619" width="7.5" style="3" customWidth="1"/>
    <col min="4620" max="4620" width="10.59765625" style="3" customWidth="1"/>
    <col min="4621" max="4863" width="8.796875" style="3"/>
    <col min="4864" max="4866" width="0" style="3" hidden="1" customWidth="1"/>
    <col min="4867" max="4867" width="21.796875" style="3" customWidth="1"/>
    <col min="4868" max="4868" width="13.69921875" style="3" customWidth="1"/>
    <col min="4869" max="4869" width="13.5" style="3" customWidth="1"/>
    <col min="4870" max="4870" width="8.69921875" style="3" customWidth="1"/>
    <col min="4871" max="4871" width="8.19921875" style="3" customWidth="1"/>
    <col min="4872" max="4872" width="7.796875" style="3" customWidth="1"/>
    <col min="4873" max="4873" width="11.5" style="3" customWidth="1"/>
    <col min="4874" max="4874" width="8.59765625" style="3" customWidth="1"/>
    <col min="4875" max="4875" width="7.5" style="3" customWidth="1"/>
    <col min="4876" max="4876" width="10.59765625" style="3" customWidth="1"/>
    <col min="4877" max="5119" width="8.796875" style="3"/>
    <col min="5120" max="5122" width="0" style="3" hidden="1" customWidth="1"/>
    <col min="5123" max="5123" width="21.796875" style="3" customWidth="1"/>
    <col min="5124" max="5124" width="13.69921875" style="3" customWidth="1"/>
    <col min="5125" max="5125" width="13.5" style="3" customWidth="1"/>
    <col min="5126" max="5126" width="8.69921875" style="3" customWidth="1"/>
    <col min="5127" max="5127" width="8.19921875" style="3" customWidth="1"/>
    <col min="5128" max="5128" width="7.796875" style="3" customWidth="1"/>
    <col min="5129" max="5129" width="11.5" style="3" customWidth="1"/>
    <col min="5130" max="5130" width="8.59765625" style="3" customWidth="1"/>
    <col min="5131" max="5131" width="7.5" style="3" customWidth="1"/>
    <col min="5132" max="5132" width="10.59765625" style="3" customWidth="1"/>
    <col min="5133" max="5375" width="8.796875" style="3"/>
    <col min="5376" max="5378" width="0" style="3" hidden="1" customWidth="1"/>
    <col min="5379" max="5379" width="21.796875" style="3" customWidth="1"/>
    <col min="5380" max="5380" width="13.69921875" style="3" customWidth="1"/>
    <col min="5381" max="5381" width="13.5" style="3" customWidth="1"/>
    <col min="5382" max="5382" width="8.69921875" style="3" customWidth="1"/>
    <col min="5383" max="5383" width="8.19921875" style="3" customWidth="1"/>
    <col min="5384" max="5384" width="7.796875" style="3" customWidth="1"/>
    <col min="5385" max="5385" width="11.5" style="3" customWidth="1"/>
    <col min="5386" max="5386" width="8.59765625" style="3" customWidth="1"/>
    <col min="5387" max="5387" width="7.5" style="3" customWidth="1"/>
    <col min="5388" max="5388" width="10.59765625" style="3" customWidth="1"/>
    <col min="5389" max="5631" width="8.796875" style="3"/>
    <col min="5632" max="5634" width="0" style="3" hidden="1" customWidth="1"/>
    <col min="5635" max="5635" width="21.796875" style="3" customWidth="1"/>
    <col min="5636" max="5636" width="13.69921875" style="3" customWidth="1"/>
    <col min="5637" max="5637" width="13.5" style="3" customWidth="1"/>
    <col min="5638" max="5638" width="8.69921875" style="3" customWidth="1"/>
    <col min="5639" max="5639" width="8.19921875" style="3" customWidth="1"/>
    <col min="5640" max="5640" width="7.796875" style="3" customWidth="1"/>
    <col min="5641" max="5641" width="11.5" style="3" customWidth="1"/>
    <col min="5642" max="5642" width="8.59765625" style="3" customWidth="1"/>
    <col min="5643" max="5643" width="7.5" style="3" customWidth="1"/>
    <col min="5644" max="5644" width="10.59765625" style="3" customWidth="1"/>
    <col min="5645" max="5887" width="8.796875" style="3"/>
    <col min="5888" max="5890" width="0" style="3" hidden="1" customWidth="1"/>
    <col min="5891" max="5891" width="21.796875" style="3" customWidth="1"/>
    <col min="5892" max="5892" width="13.69921875" style="3" customWidth="1"/>
    <col min="5893" max="5893" width="13.5" style="3" customWidth="1"/>
    <col min="5894" max="5894" width="8.69921875" style="3" customWidth="1"/>
    <col min="5895" max="5895" width="8.19921875" style="3" customWidth="1"/>
    <col min="5896" max="5896" width="7.796875" style="3" customWidth="1"/>
    <col min="5897" max="5897" width="11.5" style="3" customWidth="1"/>
    <col min="5898" max="5898" width="8.59765625" style="3" customWidth="1"/>
    <col min="5899" max="5899" width="7.5" style="3" customWidth="1"/>
    <col min="5900" max="5900" width="10.59765625" style="3" customWidth="1"/>
    <col min="5901" max="6143" width="8.796875" style="3"/>
    <col min="6144" max="6146" width="0" style="3" hidden="1" customWidth="1"/>
    <col min="6147" max="6147" width="21.796875" style="3" customWidth="1"/>
    <col min="6148" max="6148" width="13.69921875" style="3" customWidth="1"/>
    <col min="6149" max="6149" width="13.5" style="3" customWidth="1"/>
    <col min="6150" max="6150" width="8.69921875" style="3" customWidth="1"/>
    <col min="6151" max="6151" width="8.19921875" style="3" customWidth="1"/>
    <col min="6152" max="6152" width="7.796875" style="3" customWidth="1"/>
    <col min="6153" max="6153" width="11.5" style="3" customWidth="1"/>
    <col min="6154" max="6154" width="8.59765625" style="3" customWidth="1"/>
    <col min="6155" max="6155" width="7.5" style="3" customWidth="1"/>
    <col min="6156" max="6156" width="10.59765625" style="3" customWidth="1"/>
    <col min="6157" max="6399" width="8.796875" style="3"/>
    <col min="6400" max="6402" width="0" style="3" hidden="1" customWidth="1"/>
    <col min="6403" max="6403" width="21.796875" style="3" customWidth="1"/>
    <col min="6404" max="6404" width="13.69921875" style="3" customWidth="1"/>
    <col min="6405" max="6405" width="13.5" style="3" customWidth="1"/>
    <col min="6406" max="6406" width="8.69921875" style="3" customWidth="1"/>
    <col min="6407" max="6407" width="8.19921875" style="3" customWidth="1"/>
    <col min="6408" max="6408" width="7.796875" style="3" customWidth="1"/>
    <col min="6409" max="6409" width="11.5" style="3" customWidth="1"/>
    <col min="6410" max="6410" width="8.59765625" style="3" customWidth="1"/>
    <col min="6411" max="6411" width="7.5" style="3" customWidth="1"/>
    <col min="6412" max="6412" width="10.59765625" style="3" customWidth="1"/>
    <col min="6413" max="6655" width="8.796875" style="3"/>
    <col min="6656" max="6658" width="0" style="3" hidden="1" customWidth="1"/>
    <col min="6659" max="6659" width="21.796875" style="3" customWidth="1"/>
    <col min="6660" max="6660" width="13.69921875" style="3" customWidth="1"/>
    <col min="6661" max="6661" width="13.5" style="3" customWidth="1"/>
    <col min="6662" max="6662" width="8.69921875" style="3" customWidth="1"/>
    <col min="6663" max="6663" width="8.19921875" style="3" customWidth="1"/>
    <col min="6664" max="6664" width="7.796875" style="3" customWidth="1"/>
    <col min="6665" max="6665" width="11.5" style="3" customWidth="1"/>
    <col min="6666" max="6666" width="8.59765625" style="3" customWidth="1"/>
    <col min="6667" max="6667" width="7.5" style="3" customWidth="1"/>
    <col min="6668" max="6668" width="10.59765625" style="3" customWidth="1"/>
    <col min="6669" max="6911" width="8.796875" style="3"/>
    <col min="6912" max="6914" width="0" style="3" hidden="1" customWidth="1"/>
    <col min="6915" max="6915" width="21.796875" style="3" customWidth="1"/>
    <col min="6916" max="6916" width="13.69921875" style="3" customWidth="1"/>
    <col min="6917" max="6917" width="13.5" style="3" customWidth="1"/>
    <col min="6918" max="6918" width="8.69921875" style="3" customWidth="1"/>
    <col min="6919" max="6919" width="8.19921875" style="3" customWidth="1"/>
    <col min="6920" max="6920" width="7.796875" style="3" customWidth="1"/>
    <col min="6921" max="6921" width="11.5" style="3" customWidth="1"/>
    <col min="6922" max="6922" width="8.59765625" style="3" customWidth="1"/>
    <col min="6923" max="6923" width="7.5" style="3" customWidth="1"/>
    <col min="6924" max="6924" width="10.59765625" style="3" customWidth="1"/>
    <col min="6925" max="7167" width="8.796875" style="3"/>
    <col min="7168" max="7170" width="0" style="3" hidden="1" customWidth="1"/>
    <col min="7171" max="7171" width="21.796875" style="3" customWidth="1"/>
    <col min="7172" max="7172" width="13.69921875" style="3" customWidth="1"/>
    <col min="7173" max="7173" width="13.5" style="3" customWidth="1"/>
    <col min="7174" max="7174" width="8.69921875" style="3" customWidth="1"/>
    <col min="7175" max="7175" width="8.19921875" style="3" customWidth="1"/>
    <col min="7176" max="7176" width="7.796875" style="3" customWidth="1"/>
    <col min="7177" max="7177" width="11.5" style="3" customWidth="1"/>
    <col min="7178" max="7178" width="8.59765625" style="3" customWidth="1"/>
    <col min="7179" max="7179" width="7.5" style="3" customWidth="1"/>
    <col min="7180" max="7180" width="10.59765625" style="3" customWidth="1"/>
    <col min="7181" max="7423" width="8.796875" style="3"/>
    <col min="7424" max="7426" width="0" style="3" hidden="1" customWidth="1"/>
    <col min="7427" max="7427" width="21.796875" style="3" customWidth="1"/>
    <col min="7428" max="7428" width="13.69921875" style="3" customWidth="1"/>
    <col min="7429" max="7429" width="13.5" style="3" customWidth="1"/>
    <col min="7430" max="7430" width="8.69921875" style="3" customWidth="1"/>
    <col min="7431" max="7431" width="8.19921875" style="3" customWidth="1"/>
    <col min="7432" max="7432" width="7.796875" style="3" customWidth="1"/>
    <col min="7433" max="7433" width="11.5" style="3" customWidth="1"/>
    <col min="7434" max="7434" width="8.59765625" style="3" customWidth="1"/>
    <col min="7435" max="7435" width="7.5" style="3" customWidth="1"/>
    <col min="7436" max="7436" width="10.59765625" style="3" customWidth="1"/>
    <col min="7437" max="7679" width="8.796875" style="3"/>
    <col min="7680" max="7682" width="0" style="3" hidden="1" customWidth="1"/>
    <col min="7683" max="7683" width="21.796875" style="3" customWidth="1"/>
    <col min="7684" max="7684" width="13.69921875" style="3" customWidth="1"/>
    <col min="7685" max="7685" width="13.5" style="3" customWidth="1"/>
    <col min="7686" max="7686" width="8.69921875" style="3" customWidth="1"/>
    <col min="7687" max="7687" width="8.19921875" style="3" customWidth="1"/>
    <col min="7688" max="7688" width="7.796875" style="3" customWidth="1"/>
    <col min="7689" max="7689" width="11.5" style="3" customWidth="1"/>
    <col min="7690" max="7690" width="8.59765625" style="3" customWidth="1"/>
    <col min="7691" max="7691" width="7.5" style="3" customWidth="1"/>
    <col min="7692" max="7692" width="10.59765625" style="3" customWidth="1"/>
    <col min="7693" max="7935" width="8.796875" style="3"/>
    <col min="7936" max="7938" width="0" style="3" hidden="1" customWidth="1"/>
    <col min="7939" max="7939" width="21.796875" style="3" customWidth="1"/>
    <col min="7940" max="7940" width="13.69921875" style="3" customWidth="1"/>
    <col min="7941" max="7941" width="13.5" style="3" customWidth="1"/>
    <col min="7942" max="7942" width="8.69921875" style="3" customWidth="1"/>
    <col min="7943" max="7943" width="8.19921875" style="3" customWidth="1"/>
    <col min="7944" max="7944" width="7.796875" style="3" customWidth="1"/>
    <col min="7945" max="7945" width="11.5" style="3" customWidth="1"/>
    <col min="7946" max="7946" width="8.59765625" style="3" customWidth="1"/>
    <col min="7947" max="7947" width="7.5" style="3" customWidth="1"/>
    <col min="7948" max="7948" width="10.59765625" style="3" customWidth="1"/>
    <col min="7949" max="8191" width="8.796875" style="3"/>
    <col min="8192" max="8194" width="0" style="3" hidden="1" customWidth="1"/>
    <col min="8195" max="8195" width="21.796875" style="3" customWidth="1"/>
    <col min="8196" max="8196" width="13.69921875" style="3" customWidth="1"/>
    <col min="8197" max="8197" width="13.5" style="3" customWidth="1"/>
    <col min="8198" max="8198" width="8.69921875" style="3" customWidth="1"/>
    <col min="8199" max="8199" width="8.19921875" style="3" customWidth="1"/>
    <col min="8200" max="8200" width="7.796875" style="3" customWidth="1"/>
    <col min="8201" max="8201" width="11.5" style="3" customWidth="1"/>
    <col min="8202" max="8202" width="8.59765625" style="3" customWidth="1"/>
    <col min="8203" max="8203" width="7.5" style="3" customWidth="1"/>
    <col min="8204" max="8204" width="10.59765625" style="3" customWidth="1"/>
    <col min="8205" max="8447" width="8.796875" style="3"/>
    <col min="8448" max="8450" width="0" style="3" hidden="1" customWidth="1"/>
    <col min="8451" max="8451" width="21.796875" style="3" customWidth="1"/>
    <col min="8452" max="8452" width="13.69921875" style="3" customWidth="1"/>
    <col min="8453" max="8453" width="13.5" style="3" customWidth="1"/>
    <col min="8454" max="8454" width="8.69921875" style="3" customWidth="1"/>
    <col min="8455" max="8455" width="8.19921875" style="3" customWidth="1"/>
    <col min="8456" max="8456" width="7.796875" style="3" customWidth="1"/>
    <col min="8457" max="8457" width="11.5" style="3" customWidth="1"/>
    <col min="8458" max="8458" width="8.59765625" style="3" customWidth="1"/>
    <col min="8459" max="8459" width="7.5" style="3" customWidth="1"/>
    <col min="8460" max="8460" width="10.59765625" style="3" customWidth="1"/>
    <col min="8461" max="8703" width="8.796875" style="3"/>
    <col min="8704" max="8706" width="0" style="3" hidden="1" customWidth="1"/>
    <col min="8707" max="8707" width="21.796875" style="3" customWidth="1"/>
    <col min="8708" max="8708" width="13.69921875" style="3" customWidth="1"/>
    <col min="8709" max="8709" width="13.5" style="3" customWidth="1"/>
    <col min="8710" max="8710" width="8.69921875" style="3" customWidth="1"/>
    <col min="8711" max="8711" width="8.19921875" style="3" customWidth="1"/>
    <col min="8712" max="8712" width="7.796875" style="3" customWidth="1"/>
    <col min="8713" max="8713" width="11.5" style="3" customWidth="1"/>
    <col min="8714" max="8714" width="8.59765625" style="3" customWidth="1"/>
    <col min="8715" max="8715" width="7.5" style="3" customWidth="1"/>
    <col min="8716" max="8716" width="10.59765625" style="3" customWidth="1"/>
    <col min="8717" max="8959" width="8.796875" style="3"/>
    <col min="8960" max="8962" width="0" style="3" hidden="1" customWidth="1"/>
    <col min="8963" max="8963" width="21.796875" style="3" customWidth="1"/>
    <col min="8964" max="8964" width="13.69921875" style="3" customWidth="1"/>
    <col min="8965" max="8965" width="13.5" style="3" customWidth="1"/>
    <col min="8966" max="8966" width="8.69921875" style="3" customWidth="1"/>
    <col min="8967" max="8967" width="8.19921875" style="3" customWidth="1"/>
    <col min="8968" max="8968" width="7.796875" style="3" customWidth="1"/>
    <col min="8969" max="8969" width="11.5" style="3" customWidth="1"/>
    <col min="8970" max="8970" width="8.59765625" style="3" customWidth="1"/>
    <col min="8971" max="8971" width="7.5" style="3" customWidth="1"/>
    <col min="8972" max="8972" width="10.59765625" style="3" customWidth="1"/>
    <col min="8973" max="9215" width="8.796875" style="3"/>
    <col min="9216" max="9218" width="0" style="3" hidden="1" customWidth="1"/>
    <col min="9219" max="9219" width="21.796875" style="3" customWidth="1"/>
    <col min="9220" max="9220" width="13.69921875" style="3" customWidth="1"/>
    <col min="9221" max="9221" width="13.5" style="3" customWidth="1"/>
    <col min="9222" max="9222" width="8.69921875" style="3" customWidth="1"/>
    <col min="9223" max="9223" width="8.19921875" style="3" customWidth="1"/>
    <col min="9224" max="9224" width="7.796875" style="3" customWidth="1"/>
    <col min="9225" max="9225" width="11.5" style="3" customWidth="1"/>
    <col min="9226" max="9226" width="8.59765625" style="3" customWidth="1"/>
    <col min="9227" max="9227" width="7.5" style="3" customWidth="1"/>
    <col min="9228" max="9228" width="10.59765625" style="3" customWidth="1"/>
    <col min="9229" max="9471" width="8.796875" style="3"/>
    <col min="9472" max="9474" width="0" style="3" hidden="1" customWidth="1"/>
    <col min="9475" max="9475" width="21.796875" style="3" customWidth="1"/>
    <col min="9476" max="9476" width="13.69921875" style="3" customWidth="1"/>
    <col min="9477" max="9477" width="13.5" style="3" customWidth="1"/>
    <col min="9478" max="9478" width="8.69921875" style="3" customWidth="1"/>
    <col min="9479" max="9479" width="8.19921875" style="3" customWidth="1"/>
    <col min="9480" max="9480" width="7.796875" style="3" customWidth="1"/>
    <col min="9481" max="9481" width="11.5" style="3" customWidth="1"/>
    <col min="9482" max="9482" width="8.59765625" style="3" customWidth="1"/>
    <col min="9483" max="9483" width="7.5" style="3" customWidth="1"/>
    <col min="9484" max="9484" width="10.59765625" style="3" customWidth="1"/>
    <col min="9485" max="9727" width="8.796875" style="3"/>
    <col min="9728" max="9730" width="0" style="3" hidden="1" customWidth="1"/>
    <col min="9731" max="9731" width="21.796875" style="3" customWidth="1"/>
    <col min="9732" max="9732" width="13.69921875" style="3" customWidth="1"/>
    <col min="9733" max="9733" width="13.5" style="3" customWidth="1"/>
    <col min="9734" max="9734" width="8.69921875" style="3" customWidth="1"/>
    <col min="9735" max="9735" width="8.19921875" style="3" customWidth="1"/>
    <col min="9736" max="9736" width="7.796875" style="3" customWidth="1"/>
    <col min="9737" max="9737" width="11.5" style="3" customWidth="1"/>
    <col min="9738" max="9738" width="8.59765625" style="3" customWidth="1"/>
    <col min="9739" max="9739" width="7.5" style="3" customWidth="1"/>
    <col min="9740" max="9740" width="10.59765625" style="3" customWidth="1"/>
    <col min="9741" max="9983" width="8.796875" style="3"/>
    <col min="9984" max="9986" width="0" style="3" hidden="1" customWidth="1"/>
    <col min="9987" max="9987" width="21.796875" style="3" customWidth="1"/>
    <col min="9988" max="9988" width="13.69921875" style="3" customWidth="1"/>
    <col min="9989" max="9989" width="13.5" style="3" customWidth="1"/>
    <col min="9990" max="9990" width="8.69921875" style="3" customWidth="1"/>
    <col min="9991" max="9991" width="8.19921875" style="3" customWidth="1"/>
    <col min="9992" max="9992" width="7.796875" style="3" customWidth="1"/>
    <col min="9993" max="9993" width="11.5" style="3" customWidth="1"/>
    <col min="9994" max="9994" width="8.59765625" style="3" customWidth="1"/>
    <col min="9995" max="9995" width="7.5" style="3" customWidth="1"/>
    <col min="9996" max="9996" width="10.59765625" style="3" customWidth="1"/>
    <col min="9997" max="10239" width="8.796875" style="3"/>
    <col min="10240" max="10242" width="0" style="3" hidden="1" customWidth="1"/>
    <col min="10243" max="10243" width="21.796875" style="3" customWidth="1"/>
    <col min="10244" max="10244" width="13.69921875" style="3" customWidth="1"/>
    <col min="10245" max="10245" width="13.5" style="3" customWidth="1"/>
    <col min="10246" max="10246" width="8.69921875" style="3" customWidth="1"/>
    <col min="10247" max="10247" width="8.19921875" style="3" customWidth="1"/>
    <col min="10248" max="10248" width="7.796875" style="3" customWidth="1"/>
    <col min="10249" max="10249" width="11.5" style="3" customWidth="1"/>
    <col min="10250" max="10250" width="8.59765625" style="3" customWidth="1"/>
    <col min="10251" max="10251" width="7.5" style="3" customWidth="1"/>
    <col min="10252" max="10252" width="10.59765625" style="3" customWidth="1"/>
    <col min="10253" max="10495" width="8.796875" style="3"/>
    <col min="10496" max="10498" width="0" style="3" hidden="1" customWidth="1"/>
    <col min="10499" max="10499" width="21.796875" style="3" customWidth="1"/>
    <col min="10500" max="10500" width="13.69921875" style="3" customWidth="1"/>
    <col min="10501" max="10501" width="13.5" style="3" customWidth="1"/>
    <col min="10502" max="10502" width="8.69921875" style="3" customWidth="1"/>
    <col min="10503" max="10503" width="8.19921875" style="3" customWidth="1"/>
    <col min="10504" max="10504" width="7.796875" style="3" customWidth="1"/>
    <col min="10505" max="10505" width="11.5" style="3" customWidth="1"/>
    <col min="10506" max="10506" width="8.59765625" style="3" customWidth="1"/>
    <col min="10507" max="10507" width="7.5" style="3" customWidth="1"/>
    <col min="10508" max="10508" width="10.59765625" style="3" customWidth="1"/>
    <col min="10509" max="10751" width="8.796875" style="3"/>
    <col min="10752" max="10754" width="0" style="3" hidden="1" customWidth="1"/>
    <col min="10755" max="10755" width="21.796875" style="3" customWidth="1"/>
    <col min="10756" max="10756" width="13.69921875" style="3" customWidth="1"/>
    <col min="10757" max="10757" width="13.5" style="3" customWidth="1"/>
    <col min="10758" max="10758" width="8.69921875" style="3" customWidth="1"/>
    <col min="10759" max="10759" width="8.19921875" style="3" customWidth="1"/>
    <col min="10760" max="10760" width="7.796875" style="3" customWidth="1"/>
    <col min="10761" max="10761" width="11.5" style="3" customWidth="1"/>
    <col min="10762" max="10762" width="8.59765625" style="3" customWidth="1"/>
    <col min="10763" max="10763" width="7.5" style="3" customWidth="1"/>
    <col min="10764" max="10764" width="10.59765625" style="3" customWidth="1"/>
    <col min="10765" max="11007" width="8.796875" style="3"/>
    <col min="11008" max="11010" width="0" style="3" hidden="1" customWidth="1"/>
    <col min="11011" max="11011" width="21.796875" style="3" customWidth="1"/>
    <col min="11012" max="11012" width="13.69921875" style="3" customWidth="1"/>
    <col min="11013" max="11013" width="13.5" style="3" customWidth="1"/>
    <col min="11014" max="11014" width="8.69921875" style="3" customWidth="1"/>
    <col min="11015" max="11015" width="8.19921875" style="3" customWidth="1"/>
    <col min="11016" max="11016" width="7.796875" style="3" customWidth="1"/>
    <col min="11017" max="11017" width="11.5" style="3" customWidth="1"/>
    <col min="11018" max="11018" width="8.59765625" style="3" customWidth="1"/>
    <col min="11019" max="11019" width="7.5" style="3" customWidth="1"/>
    <col min="11020" max="11020" width="10.59765625" style="3" customWidth="1"/>
    <col min="11021" max="11263" width="8.796875" style="3"/>
    <col min="11264" max="11266" width="0" style="3" hidden="1" customWidth="1"/>
    <col min="11267" max="11267" width="21.796875" style="3" customWidth="1"/>
    <col min="11268" max="11268" width="13.69921875" style="3" customWidth="1"/>
    <col min="11269" max="11269" width="13.5" style="3" customWidth="1"/>
    <col min="11270" max="11270" width="8.69921875" style="3" customWidth="1"/>
    <col min="11271" max="11271" width="8.19921875" style="3" customWidth="1"/>
    <col min="11272" max="11272" width="7.796875" style="3" customWidth="1"/>
    <col min="11273" max="11273" width="11.5" style="3" customWidth="1"/>
    <col min="11274" max="11274" width="8.59765625" style="3" customWidth="1"/>
    <col min="11275" max="11275" width="7.5" style="3" customWidth="1"/>
    <col min="11276" max="11276" width="10.59765625" style="3" customWidth="1"/>
    <col min="11277" max="11519" width="8.796875" style="3"/>
    <col min="11520" max="11522" width="0" style="3" hidden="1" customWidth="1"/>
    <col min="11523" max="11523" width="21.796875" style="3" customWidth="1"/>
    <col min="11524" max="11524" width="13.69921875" style="3" customWidth="1"/>
    <col min="11525" max="11525" width="13.5" style="3" customWidth="1"/>
    <col min="11526" max="11526" width="8.69921875" style="3" customWidth="1"/>
    <col min="11527" max="11527" width="8.19921875" style="3" customWidth="1"/>
    <col min="11528" max="11528" width="7.796875" style="3" customWidth="1"/>
    <col min="11529" max="11529" width="11.5" style="3" customWidth="1"/>
    <col min="11530" max="11530" width="8.59765625" style="3" customWidth="1"/>
    <col min="11531" max="11531" width="7.5" style="3" customWidth="1"/>
    <col min="11532" max="11532" width="10.59765625" style="3" customWidth="1"/>
    <col min="11533" max="11775" width="8.796875" style="3"/>
    <col min="11776" max="11778" width="0" style="3" hidden="1" customWidth="1"/>
    <col min="11779" max="11779" width="21.796875" style="3" customWidth="1"/>
    <col min="11780" max="11780" width="13.69921875" style="3" customWidth="1"/>
    <col min="11781" max="11781" width="13.5" style="3" customWidth="1"/>
    <col min="11782" max="11782" width="8.69921875" style="3" customWidth="1"/>
    <col min="11783" max="11783" width="8.19921875" style="3" customWidth="1"/>
    <col min="11784" max="11784" width="7.796875" style="3" customWidth="1"/>
    <col min="11785" max="11785" width="11.5" style="3" customWidth="1"/>
    <col min="11786" max="11786" width="8.59765625" style="3" customWidth="1"/>
    <col min="11787" max="11787" width="7.5" style="3" customWidth="1"/>
    <col min="11788" max="11788" width="10.59765625" style="3" customWidth="1"/>
    <col min="11789" max="12031" width="8.796875" style="3"/>
    <col min="12032" max="12034" width="0" style="3" hidden="1" customWidth="1"/>
    <col min="12035" max="12035" width="21.796875" style="3" customWidth="1"/>
    <col min="12036" max="12036" width="13.69921875" style="3" customWidth="1"/>
    <col min="12037" max="12037" width="13.5" style="3" customWidth="1"/>
    <col min="12038" max="12038" width="8.69921875" style="3" customWidth="1"/>
    <col min="12039" max="12039" width="8.19921875" style="3" customWidth="1"/>
    <col min="12040" max="12040" width="7.796875" style="3" customWidth="1"/>
    <col min="12041" max="12041" width="11.5" style="3" customWidth="1"/>
    <col min="12042" max="12042" width="8.59765625" style="3" customWidth="1"/>
    <col min="12043" max="12043" width="7.5" style="3" customWidth="1"/>
    <col min="12044" max="12044" width="10.59765625" style="3" customWidth="1"/>
    <col min="12045" max="12287" width="8.796875" style="3"/>
    <col min="12288" max="12290" width="0" style="3" hidden="1" customWidth="1"/>
    <col min="12291" max="12291" width="21.796875" style="3" customWidth="1"/>
    <col min="12292" max="12292" width="13.69921875" style="3" customWidth="1"/>
    <col min="12293" max="12293" width="13.5" style="3" customWidth="1"/>
    <col min="12294" max="12294" width="8.69921875" style="3" customWidth="1"/>
    <col min="12295" max="12295" width="8.19921875" style="3" customWidth="1"/>
    <col min="12296" max="12296" width="7.796875" style="3" customWidth="1"/>
    <col min="12297" max="12297" width="11.5" style="3" customWidth="1"/>
    <col min="12298" max="12298" width="8.59765625" style="3" customWidth="1"/>
    <col min="12299" max="12299" width="7.5" style="3" customWidth="1"/>
    <col min="12300" max="12300" width="10.59765625" style="3" customWidth="1"/>
    <col min="12301" max="12543" width="8.796875" style="3"/>
    <col min="12544" max="12546" width="0" style="3" hidden="1" customWidth="1"/>
    <col min="12547" max="12547" width="21.796875" style="3" customWidth="1"/>
    <col min="12548" max="12548" width="13.69921875" style="3" customWidth="1"/>
    <col min="12549" max="12549" width="13.5" style="3" customWidth="1"/>
    <col min="12550" max="12550" width="8.69921875" style="3" customWidth="1"/>
    <col min="12551" max="12551" width="8.19921875" style="3" customWidth="1"/>
    <col min="12552" max="12552" width="7.796875" style="3" customWidth="1"/>
    <col min="12553" max="12553" width="11.5" style="3" customWidth="1"/>
    <col min="12554" max="12554" width="8.59765625" style="3" customWidth="1"/>
    <col min="12555" max="12555" width="7.5" style="3" customWidth="1"/>
    <col min="12556" max="12556" width="10.59765625" style="3" customWidth="1"/>
    <col min="12557" max="12799" width="8.796875" style="3"/>
    <col min="12800" max="12802" width="0" style="3" hidden="1" customWidth="1"/>
    <col min="12803" max="12803" width="21.796875" style="3" customWidth="1"/>
    <col min="12804" max="12804" width="13.69921875" style="3" customWidth="1"/>
    <col min="12805" max="12805" width="13.5" style="3" customWidth="1"/>
    <col min="12806" max="12806" width="8.69921875" style="3" customWidth="1"/>
    <col min="12807" max="12807" width="8.19921875" style="3" customWidth="1"/>
    <col min="12808" max="12808" width="7.796875" style="3" customWidth="1"/>
    <col min="12809" max="12809" width="11.5" style="3" customWidth="1"/>
    <col min="12810" max="12810" width="8.59765625" style="3" customWidth="1"/>
    <col min="12811" max="12811" width="7.5" style="3" customWidth="1"/>
    <col min="12812" max="12812" width="10.59765625" style="3" customWidth="1"/>
    <col min="12813" max="13055" width="8.796875" style="3"/>
    <col min="13056" max="13058" width="0" style="3" hidden="1" customWidth="1"/>
    <col min="13059" max="13059" width="21.796875" style="3" customWidth="1"/>
    <col min="13060" max="13060" width="13.69921875" style="3" customWidth="1"/>
    <col min="13061" max="13061" width="13.5" style="3" customWidth="1"/>
    <col min="13062" max="13062" width="8.69921875" style="3" customWidth="1"/>
    <col min="13063" max="13063" width="8.19921875" style="3" customWidth="1"/>
    <col min="13064" max="13064" width="7.796875" style="3" customWidth="1"/>
    <col min="13065" max="13065" width="11.5" style="3" customWidth="1"/>
    <col min="13066" max="13066" width="8.59765625" style="3" customWidth="1"/>
    <col min="13067" max="13067" width="7.5" style="3" customWidth="1"/>
    <col min="13068" max="13068" width="10.59765625" style="3" customWidth="1"/>
    <col min="13069" max="13311" width="8.796875" style="3"/>
    <col min="13312" max="13314" width="0" style="3" hidden="1" customWidth="1"/>
    <col min="13315" max="13315" width="21.796875" style="3" customWidth="1"/>
    <col min="13316" max="13316" width="13.69921875" style="3" customWidth="1"/>
    <col min="13317" max="13317" width="13.5" style="3" customWidth="1"/>
    <col min="13318" max="13318" width="8.69921875" style="3" customWidth="1"/>
    <col min="13319" max="13319" width="8.19921875" style="3" customWidth="1"/>
    <col min="13320" max="13320" width="7.796875" style="3" customWidth="1"/>
    <col min="13321" max="13321" width="11.5" style="3" customWidth="1"/>
    <col min="13322" max="13322" width="8.59765625" style="3" customWidth="1"/>
    <col min="13323" max="13323" width="7.5" style="3" customWidth="1"/>
    <col min="13324" max="13324" width="10.59765625" style="3" customWidth="1"/>
    <col min="13325" max="13567" width="8.796875" style="3"/>
    <col min="13568" max="13570" width="0" style="3" hidden="1" customWidth="1"/>
    <col min="13571" max="13571" width="21.796875" style="3" customWidth="1"/>
    <col min="13572" max="13572" width="13.69921875" style="3" customWidth="1"/>
    <col min="13573" max="13573" width="13.5" style="3" customWidth="1"/>
    <col min="13574" max="13574" width="8.69921875" style="3" customWidth="1"/>
    <col min="13575" max="13575" width="8.19921875" style="3" customWidth="1"/>
    <col min="13576" max="13576" width="7.796875" style="3" customWidth="1"/>
    <col min="13577" max="13577" width="11.5" style="3" customWidth="1"/>
    <col min="13578" max="13578" width="8.59765625" style="3" customWidth="1"/>
    <col min="13579" max="13579" width="7.5" style="3" customWidth="1"/>
    <col min="13580" max="13580" width="10.59765625" style="3" customWidth="1"/>
    <col min="13581" max="13823" width="8.796875" style="3"/>
    <col min="13824" max="13826" width="0" style="3" hidden="1" customWidth="1"/>
    <col min="13827" max="13827" width="21.796875" style="3" customWidth="1"/>
    <col min="13828" max="13828" width="13.69921875" style="3" customWidth="1"/>
    <col min="13829" max="13829" width="13.5" style="3" customWidth="1"/>
    <col min="13830" max="13830" width="8.69921875" style="3" customWidth="1"/>
    <col min="13831" max="13831" width="8.19921875" style="3" customWidth="1"/>
    <col min="13832" max="13832" width="7.796875" style="3" customWidth="1"/>
    <col min="13833" max="13833" width="11.5" style="3" customWidth="1"/>
    <col min="13834" max="13834" width="8.59765625" style="3" customWidth="1"/>
    <col min="13835" max="13835" width="7.5" style="3" customWidth="1"/>
    <col min="13836" max="13836" width="10.59765625" style="3" customWidth="1"/>
    <col min="13837" max="14079" width="8.796875" style="3"/>
    <col min="14080" max="14082" width="0" style="3" hidden="1" customWidth="1"/>
    <col min="14083" max="14083" width="21.796875" style="3" customWidth="1"/>
    <col min="14084" max="14084" width="13.69921875" style="3" customWidth="1"/>
    <col min="14085" max="14085" width="13.5" style="3" customWidth="1"/>
    <col min="14086" max="14086" width="8.69921875" style="3" customWidth="1"/>
    <col min="14087" max="14087" width="8.19921875" style="3" customWidth="1"/>
    <col min="14088" max="14088" width="7.796875" style="3" customWidth="1"/>
    <col min="14089" max="14089" width="11.5" style="3" customWidth="1"/>
    <col min="14090" max="14090" width="8.59765625" style="3" customWidth="1"/>
    <col min="14091" max="14091" width="7.5" style="3" customWidth="1"/>
    <col min="14092" max="14092" width="10.59765625" style="3" customWidth="1"/>
    <col min="14093" max="14335" width="8.796875" style="3"/>
    <col min="14336" max="14338" width="0" style="3" hidden="1" customWidth="1"/>
    <col min="14339" max="14339" width="21.796875" style="3" customWidth="1"/>
    <col min="14340" max="14340" width="13.69921875" style="3" customWidth="1"/>
    <col min="14341" max="14341" width="13.5" style="3" customWidth="1"/>
    <col min="14342" max="14342" width="8.69921875" style="3" customWidth="1"/>
    <col min="14343" max="14343" width="8.19921875" style="3" customWidth="1"/>
    <col min="14344" max="14344" width="7.796875" style="3" customWidth="1"/>
    <col min="14345" max="14345" width="11.5" style="3" customWidth="1"/>
    <col min="14346" max="14346" width="8.59765625" style="3" customWidth="1"/>
    <col min="14347" max="14347" width="7.5" style="3" customWidth="1"/>
    <col min="14348" max="14348" width="10.59765625" style="3" customWidth="1"/>
    <col min="14349" max="14591" width="8.796875" style="3"/>
    <col min="14592" max="14594" width="0" style="3" hidden="1" customWidth="1"/>
    <col min="14595" max="14595" width="21.796875" style="3" customWidth="1"/>
    <col min="14596" max="14596" width="13.69921875" style="3" customWidth="1"/>
    <col min="14597" max="14597" width="13.5" style="3" customWidth="1"/>
    <col min="14598" max="14598" width="8.69921875" style="3" customWidth="1"/>
    <col min="14599" max="14599" width="8.19921875" style="3" customWidth="1"/>
    <col min="14600" max="14600" width="7.796875" style="3" customWidth="1"/>
    <col min="14601" max="14601" width="11.5" style="3" customWidth="1"/>
    <col min="14602" max="14602" width="8.59765625" style="3" customWidth="1"/>
    <col min="14603" max="14603" width="7.5" style="3" customWidth="1"/>
    <col min="14604" max="14604" width="10.59765625" style="3" customWidth="1"/>
    <col min="14605" max="14847" width="8.796875" style="3"/>
    <col min="14848" max="14850" width="0" style="3" hidden="1" customWidth="1"/>
    <col min="14851" max="14851" width="21.796875" style="3" customWidth="1"/>
    <col min="14852" max="14852" width="13.69921875" style="3" customWidth="1"/>
    <col min="14853" max="14853" width="13.5" style="3" customWidth="1"/>
    <col min="14854" max="14854" width="8.69921875" style="3" customWidth="1"/>
    <col min="14855" max="14855" width="8.19921875" style="3" customWidth="1"/>
    <col min="14856" max="14856" width="7.796875" style="3" customWidth="1"/>
    <col min="14857" max="14857" width="11.5" style="3" customWidth="1"/>
    <col min="14858" max="14858" width="8.59765625" style="3" customWidth="1"/>
    <col min="14859" max="14859" width="7.5" style="3" customWidth="1"/>
    <col min="14860" max="14860" width="10.59765625" style="3" customWidth="1"/>
    <col min="14861" max="15103" width="8.796875" style="3"/>
    <col min="15104" max="15106" width="0" style="3" hidden="1" customWidth="1"/>
    <col min="15107" max="15107" width="21.796875" style="3" customWidth="1"/>
    <col min="15108" max="15108" width="13.69921875" style="3" customWidth="1"/>
    <col min="15109" max="15109" width="13.5" style="3" customWidth="1"/>
    <col min="15110" max="15110" width="8.69921875" style="3" customWidth="1"/>
    <col min="15111" max="15111" width="8.19921875" style="3" customWidth="1"/>
    <col min="15112" max="15112" width="7.796875" style="3" customWidth="1"/>
    <col min="15113" max="15113" width="11.5" style="3" customWidth="1"/>
    <col min="15114" max="15114" width="8.59765625" style="3" customWidth="1"/>
    <col min="15115" max="15115" width="7.5" style="3" customWidth="1"/>
    <col min="15116" max="15116" width="10.59765625" style="3" customWidth="1"/>
    <col min="15117" max="15359" width="8.796875" style="3"/>
    <col min="15360" max="15362" width="0" style="3" hidden="1" customWidth="1"/>
    <col min="15363" max="15363" width="21.796875" style="3" customWidth="1"/>
    <col min="15364" max="15364" width="13.69921875" style="3" customWidth="1"/>
    <col min="15365" max="15365" width="13.5" style="3" customWidth="1"/>
    <col min="15366" max="15366" width="8.69921875" style="3" customWidth="1"/>
    <col min="15367" max="15367" width="8.19921875" style="3" customWidth="1"/>
    <col min="15368" max="15368" width="7.796875" style="3" customWidth="1"/>
    <col min="15369" max="15369" width="11.5" style="3" customWidth="1"/>
    <col min="15370" max="15370" width="8.59765625" style="3" customWidth="1"/>
    <col min="15371" max="15371" width="7.5" style="3" customWidth="1"/>
    <col min="15372" max="15372" width="10.59765625" style="3" customWidth="1"/>
    <col min="15373" max="15615" width="8.796875" style="3"/>
    <col min="15616" max="15618" width="0" style="3" hidden="1" customWidth="1"/>
    <col min="15619" max="15619" width="21.796875" style="3" customWidth="1"/>
    <col min="15620" max="15620" width="13.69921875" style="3" customWidth="1"/>
    <col min="15621" max="15621" width="13.5" style="3" customWidth="1"/>
    <col min="15622" max="15622" width="8.69921875" style="3" customWidth="1"/>
    <col min="15623" max="15623" width="8.19921875" style="3" customWidth="1"/>
    <col min="15624" max="15624" width="7.796875" style="3" customWidth="1"/>
    <col min="15625" max="15625" width="11.5" style="3" customWidth="1"/>
    <col min="15626" max="15626" width="8.59765625" style="3" customWidth="1"/>
    <col min="15627" max="15627" width="7.5" style="3" customWidth="1"/>
    <col min="15628" max="15628" width="10.59765625" style="3" customWidth="1"/>
    <col min="15629" max="15871" width="8.796875" style="3"/>
    <col min="15872" max="15874" width="0" style="3" hidden="1" customWidth="1"/>
    <col min="15875" max="15875" width="21.796875" style="3" customWidth="1"/>
    <col min="15876" max="15876" width="13.69921875" style="3" customWidth="1"/>
    <col min="15877" max="15877" width="13.5" style="3" customWidth="1"/>
    <col min="15878" max="15878" width="8.69921875" style="3" customWidth="1"/>
    <col min="15879" max="15879" width="8.19921875" style="3" customWidth="1"/>
    <col min="15880" max="15880" width="7.796875" style="3" customWidth="1"/>
    <col min="15881" max="15881" width="11.5" style="3" customWidth="1"/>
    <col min="15882" max="15882" width="8.59765625" style="3" customWidth="1"/>
    <col min="15883" max="15883" width="7.5" style="3" customWidth="1"/>
    <col min="15884" max="15884" width="10.59765625" style="3" customWidth="1"/>
    <col min="15885" max="16127" width="8.796875" style="3"/>
    <col min="16128" max="16130" width="0" style="3" hidden="1" customWidth="1"/>
    <col min="16131" max="16131" width="21.796875" style="3" customWidth="1"/>
    <col min="16132" max="16132" width="13.69921875" style="3" customWidth="1"/>
    <col min="16133" max="16133" width="13.5" style="3" customWidth="1"/>
    <col min="16134" max="16134" width="8.69921875" style="3" customWidth="1"/>
    <col min="16135" max="16135" width="8.19921875" style="3" customWidth="1"/>
    <col min="16136" max="16136" width="7.796875" style="3" customWidth="1"/>
    <col min="16137" max="16137" width="11.5" style="3" customWidth="1"/>
    <col min="16138" max="16138" width="8.59765625" style="3" customWidth="1"/>
    <col min="16139" max="16139" width="7.5" style="3" customWidth="1"/>
    <col min="16140" max="16140" width="10.59765625" style="3" customWidth="1"/>
    <col min="16141" max="16384" width="8.796875" style="3"/>
  </cols>
  <sheetData>
    <row r="1" spans="4:13" ht="93" customHeight="1" x14ac:dyDescent="0.25">
      <c r="E1" s="309" t="s">
        <v>861</v>
      </c>
      <c r="F1" s="309"/>
      <c r="G1" s="309"/>
      <c r="H1" s="309"/>
      <c r="I1" s="309"/>
      <c r="J1" s="309"/>
      <c r="K1" s="309"/>
      <c r="L1" s="309"/>
      <c r="M1" s="2"/>
    </row>
    <row r="2" spans="4:13" ht="12.75" x14ac:dyDescent="0.2">
      <c r="D2" s="310" t="s">
        <v>333</v>
      </c>
      <c r="E2" s="310"/>
      <c r="F2" s="310"/>
      <c r="G2" s="310"/>
      <c r="H2" s="310"/>
      <c r="I2" s="310"/>
      <c r="J2" s="310"/>
      <c r="K2" s="310"/>
      <c r="L2" s="310"/>
    </row>
    <row r="3" spans="4:13" ht="14.45" customHeight="1" x14ac:dyDescent="0.2">
      <c r="D3" s="317"/>
      <c r="E3" s="311" t="s">
        <v>158</v>
      </c>
      <c r="F3" s="308" t="s">
        <v>2</v>
      </c>
      <c r="G3" s="308"/>
      <c r="H3" s="308"/>
      <c r="I3" s="308"/>
      <c r="J3" s="311" t="s">
        <v>294</v>
      </c>
      <c r="K3" s="308" t="s">
        <v>2</v>
      </c>
      <c r="L3" s="308"/>
    </row>
    <row r="4" spans="4:13" ht="14.45" customHeight="1" x14ac:dyDescent="0.2">
      <c r="D4" s="318"/>
      <c r="E4" s="312"/>
      <c r="F4" s="311" t="s">
        <v>159</v>
      </c>
      <c r="G4" s="311" t="s">
        <v>295</v>
      </c>
      <c r="H4" s="315" t="s">
        <v>7</v>
      </c>
      <c r="I4" s="316"/>
      <c r="J4" s="312"/>
      <c r="K4" s="311" t="s">
        <v>8</v>
      </c>
      <c r="L4" s="311" t="s">
        <v>9</v>
      </c>
    </row>
    <row r="5" spans="4:13" ht="63.75" x14ac:dyDescent="0.2">
      <c r="D5" s="318"/>
      <c r="E5" s="313"/>
      <c r="F5" s="313"/>
      <c r="G5" s="313"/>
      <c r="H5" s="181" t="s">
        <v>10</v>
      </c>
      <c r="I5" s="181" t="s">
        <v>11</v>
      </c>
      <c r="J5" s="313"/>
      <c r="K5" s="313"/>
      <c r="L5" s="313"/>
    </row>
    <row r="6" spans="4:13" ht="12.75" x14ac:dyDescent="0.2">
      <c r="D6" s="8"/>
      <c r="E6" s="89">
        <v>1</v>
      </c>
      <c r="F6" s="89">
        <v>2</v>
      </c>
      <c r="G6" s="89">
        <v>3</v>
      </c>
      <c r="H6" s="89">
        <v>4</v>
      </c>
      <c r="I6" s="89">
        <v>5</v>
      </c>
      <c r="J6" s="89">
        <v>6</v>
      </c>
      <c r="K6" s="89">
        <v>7</v>
      </c>
      <c r="L6" s="89">
        <v>8</v>
      </c>
    </row>
    <row r="7" spans="4:13" ht="15.75" x14ac:dyDescent="0.25">
      <c r="D7" s="9" t="s">
        <v>21</v>
      </c>
      <c r="E7" s="10">
        <v>59.855769230769234</v>
      </c>
      <c r="F7" s="10">
        <v>70.967741935483872</v>
      </c>
      <c r="G7" s="10">
        <v>47.15025906735751</v>
      </c>
      <c r="H7" s="10">
        <v>58.653846153846153</v>
      </c>
      <c r="I7" s="10">
        <v>33.707865168539328</v>
      </c>
      <c r="J7" s="10">
        <v>26.733668341708544</v>
      </c>
      <c r="K7" s="10">
        <v>27.784026996625421</v>
      </c>
      <c r="L7" s="10">
        <v>17.924528301886792</v>
      </c>
    </row>
    <row r="8" spans="4:13" ht="15.75" x14ac:dyDescent="0.25">
      <c r="D8" s="11" t="s">
        <v>22</v>
      </c>
      <c r="E8" s="12">
        <v>60</v>
      </c>
      <c r="F8" s="12" t="s">
        <v>25</v>
      </c>
      <c r="G8" s="12" t="s">
        <v>25</v>
      </c>
      <c r="H8" s="12" t="s">
        <v>25</v>
      </c>
      <c r="I8" s="12" t="s">
        <v>25</v>
      </c>
      <c r="J8" s="12" t="s">
        <v>25</v>
      </c>
      <c r="K8" s="12" t="s">
        <v>25</v>
      </c>
      <c r="L8" s="12" t="s">
        <v>25</v>
      </c>
    </row>
    <row r="9" spans="4:13" ht="15.75" x14ac:dyDescent="0.25">
      <c r="D9" s="13" t="s">
        <v>23</v>
      </c>
      <c r="E9" s="12">
        <v>66.666666666666671</v>
      </c>
      <c r="F9" s="12">
        <v>85.714285714285708</v>
      </c>
      <c r="G9" s="12">
        <v>50</v>
      </c>
      <c r="H9" s="12">
        <v>100</v>
      </c>
      <c r="I9" s="12" t="s">
        <v>26</v>
      </c>
      <c r="J9" s="12">
        <v>36.585365853658537</v>
      </c>
      <c r="K9" s="12">
        <v>40.54054054054054</v>
      </c>
      <c r="L9" s="12" t="s">
        <v>26</v>
      </c>
    </row>
    <row r="10" spans="4:13" ht="15.75" customHeight="1" x14ac:dyDescent="0.25">
      <c r="D10" s="13" t="s">
        <v>24</v>
      </c>
      <c r="E10" s="12">
        <v>66.666666666666671</v>
      </c>
      <c r="F10" s="12" t="s">
        <v>25</v>
      </c>
      <c r="G10" s="12" t="s">
        <v>25</v>
      </c>
      <c r="H10" s="12" t="s">
        <v>26</v>
      </c>
      <c r="I10" s="12" t="s">
        <v>25</v>
      </c>
      <c r="J10" s="12">
        <v>29.166666666666668</v>
      </c>
      <c r="K10" s="12">
        <v>30.434782608695652</v>
      </c>
      <c r="L10" s="12" t="s">
        <v>26</v>
      </c>
    </row>
    <row r="11" spans="4:13" ht="15.75" x14ac:dyDescent="0.25">
      <c r="D11" s="13" t="s">
        <v>27</v>
      </c>
      <c r="E11" s="12">
        <v>75</v>
      </c>
      <c r="F11" s="12" t="s">
        <v>25</v>
      </c>
      <c r="G11" s="12" t="s">
        <v>25</v>
      </c>
      <c r="H11" s="12" t="s">
        <v>25</v>
      </c>
      <c r="I11" s="12" t="s">
        <v>26</v>
      </c>
      <c r="J11" s="12" t="s">
        <v>26</v>
      </c>
      <c r="K11" s="12" t="s">
        <v>26</v>
      </c>
      <c r="L11" s="12" t="s">
        <v>26</v>
      </c>
    </row>
    <row r="12" spans="4:13" ht="15.75" x14ac:dyDescent="0.25">
      <c r="D12" s="13" t="s">
        <v>28</v>
      </c>
      <c r="E12" s="12">
        <v>56.25</v>
      </c>
      <c r="F12" s="12">
        <v>85.714285714285708</v>
      </c>
      <c r="G12" s="12">
        <v>33.333333333333336</v>
      </c>
      <c r="H12" s="12" t="s">
        <v>25</v>
      </c>
      <c r="I12" s="12" t="s">
        <v>25</v>
      </c>
      <c r="J12" s="12">
        <v>23.214285714285715</v>
      </c>
      <c r="K12" s="12" t="s">
        <v>25</v>
      </c>
      <c r="L12" s="12" t="s">
        <v>25</v>
      </c>
    </row>
    <row r="13" spans="4:13" ht="15.75" x14ac:dyDescent="0.25">
      <c r="D13" s="13" t="s">
        <v>29</v>
      </c>
      <c r="E13" s="12">
        <v>80</v>
      </c>
      <c r="F13" s="12">
        <v>114.28571428571429</v>
      </c>
      <c r="G13" s="12">
        <v>50</v>
      </c>
      <c r="H13" s="12" t="s">
        <v>25</v>
      </c>
      <c r="I13" s="12" t="s">
        <v>25</v>
      </c>
      <c r="J13" s="12">
        <v>23.076923076923077</v>
      </c>
      <c r="K13" s="12">
        <v>27.272727272727273</v>
      </c>
      <c r="L13" s="12" t="s">
        <v>26</v>
      </c>
    </row>
    <row r="14" spans="4:13" ht="15.75" x14ac:dyDescent="0.25">
      <c r="D14" s="13" t="s">
        <v>30</v>
      </c>
      <c r="E14" s="12">
        <v>42.857142857142854</v>
      </c>
      <c r="F14" s="12" t="s">
        <v>25</v>
      </c>
      <c r="G14" s="12" t="s">
        <v>25</v>
      </c>
      <c r="H14" s="12" t="s">
        <v>25</v>
      </c>
      <c r="I14" s="12" t="s">
        <v>26</v>
      </c>
      <c r="J14" s="12">
        <v>47.058823529411768</v>
      </c>
      <c r="K14" s="12" t="s">
        <v>25</v>
      </c>
      <c r="L14" s="12" t="s">
        <v>25</v>
      </c>
    </row>
    <row r="15" spans="4:13" ht="15.75" x14ac:dyDescent="0.25">
      <c r="D15" s="13" t="s">
        <v>31</v>
      </c>
      <c r="E15" s="12">
        <v>53.333333333333336</v>
      </c>
      <c r="F15" s="12">
        <v>55.555555555555557</v>
      </c>
      <c r="G15" s="12" t="s">
        <v>25</v>
      </c>
      <c r="H15" s="12" t="s">
        <v>25</v>
      </c>
      <c r="I15" s="12" t="s">
        <v>26</v>
      </c>
      <c r="J15" s="12">
        <v>22.727272727272727</v>
      </c>
      <c r="K15" s="12">
        <v>20</v>
      </c>
      <c r="L15" s="12">
        <v>33.333333333333336</v>
      </c>
    </row>
    <row r="16" spans="4:13" ht="15.75" x14ac:dyDescent="0.25">
      <c r="D16" s="13" t="s">
        <v>32</v>
      </c>
      <c r="E16" s="12">
        <v>83.333333333333329</v>
      </c>
      <c r="F16" s="12">
        <v>77.777777777777771</v>
      </c>
      <c r="G16" s="12">
        <v>100</v>
      </c>
      <c r="H16" s="12" t="s">
        <v>26</v>
      </c>
      <c r="I16" s="12">
        <v>150</v>
      </c>
      <c r="J16" s="12">
        <v>22.5</v>
      </c>
      <c r="K16" s="12">
        <v>23.076923076923077</v>
      </c>
      <c r="L16" s="12" t="s">
        <v>26</v>
      </c>
    </row>
    <row r="17" spans="4:12" ht="15.75" x14ac:dyDescent="0.25">
      <c r="D17" s="13" t="s">
        <v>33</v>
      </c>
      <c r="E17" s="12">
        <v>57.142857142857146</v>
      </c>
      <c r="F17" s="12" t="s">
        <v>25</v>
      </c>
      <c r="G17" s="12" t="s">
        <v>25</v>
      </c>
      <c r="H17" s="12" t="s">
        <v>25</v>
      </c>
      <c r="I17" s="12" t="s">
        <v>25</v>
      </c>
      <c r="J17" s="12">
        <v>19.23076923076923</v>
      </c>
      <c r="K17" s="12">
        <v>20</v>
      </c>
      <c r="L17" s="12" t="s">
        <v>26</v>
      </c>
    </row>
    <row r="18" spans="4:12" ht="15.75" x14ac:dyDescent="0.25">
      <c r="D18" s="13" t="s">
        <v>34</v>
      </c>
      <c r="E18" s="12">
        <v>64.705882352941174</v>
      </c>
      <c r="F18" s="12">
        <v>55.555555555555557</v>
      </c>
      <c r="G18" s="12">
        <v>75</v>
      </c>
      <c r="H18" s="12">
        <v>100</v>
      </c>
      <c r="I18" s="12" t="s">
        <v>26</v>
      </c>
      <c r="J18" s="12">
        <v>25</v>
      </c>
      <c r="K18" s="12">
        <v>25</v>
      </c>
      <c r="L18" s="12" t="s">
        <v>26</v>
      </c>
    </row>
    <row r="19" spans="4:12" ht="15.75" x14ac:dyDescent="0.25">
      <c r="D19" s="13" t="s">
        <v>35</v>
      </c>
      <c r="E19" s="12">
        <v>54.166666666666664</v>
      </c>
      <c r="F19" s="12">
        <v>64.285714285714292</v>
      </c>
      <c r="G19" s="12">
        <v>44.444444444444443</v>
      </c>
      <c r="H19" s="12" t="s">
        <v>25</v>
      </c>
      <c r="I19" s="12" t="s">
        <v>25</v>
      </c>
      <c r="J19" s="12">
        <v>21.818181818181817</v>
      </c>
      <c r="K19" s="12" t="s">
        <v>25</v>
      </c>
      <c r="L19" s="12" t="s">
        <v>25</v>
      </c>
    </row>
    <row r="20" spans="4:12" ht="15.75" x14ac:dyDescent="0.25">
      <c r="D20" s="13" t="s">
        <v>36</v>
      </c>
      <c r="E20" s="12">
        <v>77.777777777777771</v>
      </c>
      <c r="F20" s="12" t="s">
        <v>25</v>
      </c>
      <c r="G20" s="12" t="s">
        <v>25</v>
      </c>
      <c r="H20" s="12" t="s">
        <v>25</v>
      </c>
      <c r="I20" s="12" t="s">
        <v>25</v>
      </c>
      <c r="J20" s="12">
        <v>28.571428571428573</v>
      </c>
      <c r="K20" s="12">
        <v>40</v>
      </c>
      <c r="L20" s="12" t="s">
        <v>26</v>
      </c>
    </row>
    <row r="21" spans="4:12" ht="15.75" x14ac:dyDescent="0.25">
      <c r="D21" s="13" t="s">
        <v>37</v>
      </c>
      <c r="E21" s="12">
        <v>28.571428571428573</v>
      </c>
      <c r="F21" s="12" t="s">
        <v>25</v>
      </c>
      <c r="G21" s="12" t="s">
        <v>25</v>
      </c>
      <c r="H21" s="12" t="s">
        <v>25</v>
      </c>
      <c r="I21" s="12" t="s">
        <v>26</v>
      </c>
      <c r="J21" s="12">
        <v>27.777777777777779</v>
      </c>
      <c r="K21" s="12">
        <v>28.571428571428573</v>
      </c>
      <c r="L21" s="12" t="s">
        <v>26</v>
      </c>
    </row>
    <row r="22" spans="4:12" ht="15.75" x14ac:dyDescent="0.25">
      <c r="D22" s="13" t="s">
        <v>38</v>
      </c>
      <c r="E22" s="12">
        <v>50</v>
      </c>
      <c r="F22" s="12">
        <v>60</v>
      </c>
      <c r="G22" s="12">
        <v>41.666666666666664</v>
      </c>
      <c r="H22" s="12" t="s">
        <v>25</v>
      </c>
      <c r="I22" s="12" t="s">
        <v>25</v>
      </c>
      <c r="J22" s="12">
        <v>41.025641025641029</v>
      </c>
      <c r="K22" s="12" t="s">
        <v>25</v>
      </c>
      <c r="L22" s="12" t="s">
        <v>25</v>
      </c>
    </row>
    <row r="23" spans="4:12" ht="15.75" x14ac:dyDescent="0.25">
      <c r="D23" s="13" t="s">
        <v>39</v>
      </c>
      <c r="E23" s="12">
        <v>87.5</v>
      </c>
      <c r="F23" s="12">
        <v>100</v>
      </c>
      <c r="G23" s="12">
        <v>80</v>
      </c>
      <c r="H23" s="12">
        <v>80</v>
      </c>
      <c r="I23" s="12">
        <v>80</v>
      </c>
      <c r="J23" s="12">
        <v>29.577464788732396</v>
      </c>
      <c r="K23" s="12" t="s">
        <v>25</v>
      </c>
      <c r="L23" s="12" t="s">
        <v>25</v>
      </c>
    </row>
    <row r="24" spans="4:12" ht="15.75" x14ac:dyDescent="0.25">
      <c r="D24" s="13" t="s">
        <v>40</v>
      </c>
      <c r="E24" s="12">
        <v>81.25</v>
      </c>
      <c r="F24" s="12">
        <v>90</v>
      </c>
      <c r="G24" s="12">
        <v>66.666666666666671</v>
      </c>
      <c r="H24" s="12" t="s">
        <v>25</v>
      </c>
      <c r="I24" s="12" t="s">
        <v>25</v>
      </c>
      <c r="J24" s="12">
        <v>15.384615384615385</v>
      </c>
      <c r="K24" s="12" t="s">
        <v>25</v>
      </c>
      <c r="L24" s="12" t="s">
        <v>25</v>
      </c>
    </row>
    <row r="25" spans="4:12" ht="15.75" x14ac:dyDescent="0.25">
      <c r="D25" s="13" t="s">
        <v>41</v>
      </c>
      <c r="E25" s="12">
        <v>42.857142857142854</v>
      </c>
      <c r="F25" s="12">
        <v>75</v>
      </c>
      <c r="G25" s="12" t="s">
        <v>26</v>
      </c>
      <c r="H25" s="12" t="s">
        <v>26</v>
      </c>
      <c r="I25" s="12" t="s">
        <v>26</v>
      </c>
      <c r="J25" s="12">
        <v>27.777777777777779</v>
      </c>
      <c r="K25" s="12" t="s">
        <v>25</v>
      </c>
      <c r="L25" s="12" t="s">
        <v>25</v>
      </c>
    </row>
    <row r="26" spans="4:12" ht="15.75" x14ac:dyDescent="0.25">
      <c r="D26" s="13" t="s">
        <v>42</v>
      </c>
      <c r="E26" s="12">
        <v>36.363636363636367</v>
      </c>
      <c r="F26" s="12">
        <v>60</v>
      </c>
      <c r="G26" s="12" t="s">
        <v>26</v>
      </c>
      <c r="H26" s="12" t="s">
        <v>26</v>
      </c>
      <c r="I26" s="12" t="s">
        <v>26</v>
      </c>
      <c r="J26" s="12">
        <v>24.074074074074073</v>
      </c>
      <c r="K26" s="12" t="s">
        <v>25</v>
      </c>
      <c r="L26" s="12" t="s">
        <v>25</v>
      </c>
    </row>
    <row r="27" spans="4:12" ht="15.75" x14ac:dyDescent="0.25">
      <c r="D27" s="13" t="s">
        <v>43</v>
      </c>
      <c r="E27" s="12">
        <v>75</v>
      </c>
      <c r="F27" s="12" t="s">
        <v>25</v>
      </c>
      <c r="G27" s="12" t="s">
        <v>25</v>
      </c>
      <c r="H27" s="12" t="s">
        <v>25</v>
      </c>
      <c r="I27" s="12" t="s">
        <v>26</v>
      </c>
      <c r="J27" s="12">
        <v>29.26829268292683</v>
      </c>
      <c r="K27" s="12" t="s">
        <v>25</v>
      </c>
      <c r="L27" s="12" t="s">
        <v>25</v>
      </c>
    </row>
    <row r="28" spans="4:12" ht="15.75" x14ac:dyDescent="0.25">
      <c r="D28" s="13" t="s">
        <v>44</v>
      </c>
      <c r="E28" s="12">
        <v>70</v>
      </c>
      <c r="F28" s="12">
        <v>66.666666666666671</v>
      </c>
      <c r="G28" s="12">
        <v>72.727272727272734</v>
      </c>
      <c r="H28" s="12" t="s">
        <v>25</v>
      </c>
      <c r="I28" s="12" t="s">
        <v>25</v>
      </c>
      <c r="J28" s="12">
        <v>25</v>
      </c>
      <c r="K28" s="12">
        <v>25</v>
      </c>
      <c r="L28" s="12" t="s">
        <v>26</v>
      </c>
    </row>
    <row r="29" spans="4:12" ht="15.75" x14ac:dyDescent="0.25">
      <c r="D29" s="13" t="s">
        <v>45</v>
      </c>
      <c r="E29" s="12">
        <v>53.333333333333336</v>
      </c>
      <c r="F29" s="12">
        <v>60</v>
      </c>
      <c r="G29" s="12">
        <v>50</v>
      </c>
      <c r="H29" s="12" t="s">
        <v>25</v>
      </c>
      <c r="I29" s="12" t="s">
        <v>25</v>
      </c>
      <c r="J29" s="12">
        <v>25.925925925925927</v>
      </c>
      <c r="K29" s="12">
        <v>30.434782608695652</v>
      </c>
      <c r="L29" s="12" t="s">
        <v>26</v>
      </c>
    </row>
    <row r="30" spans="4:12" ht="15.75" x14ac:dyDescent="0.25">
      <c r="D30" s="13" t="s">
        <v>46</v>
      </c>
      <c r="E30" s="12">
        <v>54.545454545454547</v>
      </c>
      <c r="F30" s="12">
        <v>50</v>
      </c>
      <c r="G30" s="12" t="s">
        <v>25</v>
      </c>
      <c r="H30" s="12" t="s">
        <v>25</v>
      </c>
      <c r="I30" s="12" t="s">
        <v>26</v>
      </c>
      <c r="J30" s="12">
        <v>20</v>
      </c>
      <c r="K30" s="12" t="s">
        <v>25</v>
      </c>
      <c r="L30" s="12" t="s">
        <v>25</v>
      </c>
    </row>
    <row r="31" spans="4:12" ht="15.75" x14ac:dyDescent="0.25">
      <c r="D31" s="13" t="s">
        <v>47</v>
      </c>
      <c r="E31" s="12">
        <v>64.705882352941174</v>
      </c>
      <c r="F31" s="12">
        <v>70</v>
      </c>
      <c r="G31" s="12">
        <v>57.142857142857146</v>
      </c>
      <c r="H31" s="12" t="s">
        <v>25</v>
      </c>
      <c r="I31" s="12" t="s">
        <v>25</v>
      </c>
      <c r="J31" s="12">
        <v>24.242424242424242</v>
      </c>
      <c r="K31" s="12">
        <v>26.666666666666668</v>
      </c>
      <c r="L31" s="12" t="s">
        <v>26</v>
      </c>
    </row>
    <row r="32" spans="4:12" ht="15.75" x14ac:dyDescent="0.25">
      <c r="D32" s="13" t="s">
        <v>48</v>
      </c>
      <c r="E32" s="12">
        <v>43.478260869565219</v>
      </c>
      <c r="F32" s="12" t="s">
        <v>25</v>
      </c>
      <c r="G32" s="12" t="s">
        <v>25</v>
      </c>
      <c r="H32" s="12" t="s">
        <v>25</v>
      </c>
      <c r="I32" s="12">
        <v>50</v>
      </c>
      <c r="J32" s="12">
        <v>43.18181818181818</v>
      </c>
      <c r="K32" s="12">
        <v>48.717948717948715</v>
      </c>
      <c r="L32" s="12" t="s">
        <v>26</v>
      </c>
    </row>
    <row r="33" spans="4:12" ht="15.75" x14ac:dyDescent="0.25">
      <c r="D33" s="13" t="s">
        <v>49</v>
      </c>
      <c r="E33" s="12">
        <v>57.142857142857146</v>
      </c>
      <c r="F33" s="12" t="s">
        <v>25</v>
      </c>
      <c r="G33" s="12" t="s">
        <v>25</v>
      </c>
      <c r="H33" s="12" t="s">
        <v>26</v>
      </c>
      <c r="I33" s="12" t="s">
        <v>25</v>
      </c>
      <c r="J33" s="12">
        <v>24.137931034482758</v>
      </c>
      <c r="K33" s="12">
        <v>25.925925925925927</v>
      </c>
      <c r="L33" s="12" t="s">
        <v>26</v>
      </c>
    </row>
    <row r="34" spans="4:12" ht="15.75" x14ac:dyDescent="0.25">
      <c r="D34" s="13" t="s">
        <v>50</v>
      </c>
      <c r="E34" s="12">
        <v>72.727272727272734</v>
      </c>
      <c r="F34" s="12" t="s">
        <v>25</v>
      </c>
      <c r="G34" s="12" t="s">
        <v>25</v>
      </c>
      <c r="H34" s="12" t="s">
        <v>25</v>
      </c>
      <c r="I34" s="12" t="s">
        <v>26</v>
      </c>
      <c r="J34" s="12">
        <v>27.586206896551722</v>
      </c>
      <c r="K34" s="12">
        <v>29.62962962962963</v>
      </c>
      <c r="L34" s="12" t="s">
        <v>26</v>
      </c>
    </row>
    <row r="35" spans="4:12" ht="15.75" customHeight="1" x14ac:dyDescent="0.25">
      <c r="D35" s="13" t="s">
        <v>51</v>
      </c>
      <c r="E35" s="12">
        <v>41.666666666666664</v>
      </c>
      <c r="F35" s="12" t="s">
        <v>25</v>
      </c>
      <c r="G35" s="12" t="s">
        <v>25</v>
      </c>
      <c r="H35" s="12" t="s">
        <v>25</v>
      </c>
      <c r="I35" s="12" t="s">
        <v>26</v>
      </c>
      <c r="J35" s="12" t="s">
        <v>25</v>
      </c>
      <c r="K35" s="12" t="s">
        <v>25</v>
      </c>
      <c r="L35" s="12" t="s">
        <v>26</v>
      </c>
    </row>
    <row r="36" spans="4:12" ht="15.75" x14ac:dyDescent="0.25">
      <c r="D36" s="13" t="s">
        <v>52</v>
      </c>
      <c r="E36" s="12">
        <v>50</v>
      </c>
      <c r="F36" s="12">
        <v>71.428571428571431</v>
      </c>
      <c r="G36" s="12">
        <v>33.333333333333336</v>
      </c>
      <c r="H36" s="12" t="s">
        <v>25</v>
      </c>
      <c r="I36" s="12" t="s">
        <v>25</v>
      </c>
      <c r="J36" s="12">
        <v>35.849056603773583</v>
      </c>
      <c r="K36" s="12">
        <v>43.18181818181818</v>
      </c>
      <c r="L36" s="12" t="s">
        <v>26</v>
      </c>
    </row>
    <row r="37" spans="4:12" ht="15.75" x14ac:dyDescent="0.25">
      <c r="D37" s="11" t="s">
        <v>53</v>
      </c>
      <c r="E37" s="12">
        <v>54.545454545454547</v>
      </c>
      <c r="F37" s="12" t="s">
        <v>25</v>
      </c>
      <c r="G37" s="12" t="s">
        <v>25</v>
      </c>
      <c r="H37" s="12" t="s">
        <v>25</v>
      </c>
      <c r="I37" s="12" t="s">
        <v>25</v>
      </c>
      <c r="J37" s="12" t="s">
        <v>25</v>
      </c>
      <c r="K37" s="12" t="s">
        <v>25</v>
      </c>
      <c r="L37" s="12" t="s">
        <v>25</v>
      </c>
    </row>
    <row r="38" spans="4:12" ht="15.75" x14ac:dyDescent="0.25">
      <c r="D38" s="13" t="s">
        <v>54</v>
      </c>
      <c r="E38" s="12">
        <v>44.444444444444443</v>
      </c>
      <c r="F38" s="12" t="s">
        <v>25</v>
      </c>
      <c r="G38" s="12" t="s">
        <v>25</v>
      </c>
      <c r="H38" s="12" t="s">
        <v>26</v>
      </c>
      <c r="I38" s="12" t="s">
        <v>25</v>
      </c>
      <c r="J38" s="12" t="s">
        <v>25</v>
      </c>
      <c r="K38" s="12" t="s">
        <v>25</v>
      </c>
      <c r="L38" s="12" t="s">
        <v>25</v>
      </c>
    </row>
    <row r="39" spans="4:12" ht="15.75" x14ac:dyDescent="0.25">
      <c r="D39" s="13" t="s">
        <v>55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</row>
    <row r="40" spans="4:12" ht="15.75" x14ac:dyDescent="0.25"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</row>
    <row r="41" spans="4:12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</row>
    <row r="42" spans="4:12" ht="15.75" x14ac:dyDescent="0.25">
      <c r="D42" s="13" t="s">
        <v>58</v>
      </c>
      <c r="E42" s="12" t="s">
        <v>25</v>
      </c>
      <c r="F42" s="12" t="s">
        <v>26</v>
      </c>
      <c r="G42" s="12" t="s">
        <v>25</v>
      </c>
      <c r="H42" s="12" t="s">
        <v>25</v>
      </c>
      <c r="I42" s="12" t="s">
        <v>26</v>
      </c>
      <c r="J42" s="12" t="s">
        <v>26</v>
      </c>
      <c r="K42" s="12" t="s">
        <v>26</v>
      </c>
      <c r="L42" s="12" t="s">
        <v>26</v>
      </c>
    </row>
  </sheetData>
  <mergeCells count="12">
    <mergeCell ref="K4:K5"/>
    <mergeCell ref="L4:L5"/>
    <mergeCell ref="E1:L1"/>
    <mergeCell ref="D2:L2"/>
    <mergeCell ref="D3:D5"/>
    <mergeCell ref="E3:E5"/>
    <mergeCell ref="F3:I3"/>
    <mergeCell ref="J3:J5"/>
    <mergeCell ref="K3:L3"/>
    <mergeCell ref="F4:F5"/>
    <mergeCell ref="G4:G5"/>
    <mergeCell ref="H4:I4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D1:M42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33.19921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255" width="8.796875" style="3"/>
    <col min="256" max="258" width="0" style="3" hidden="1" customWidth="1"/>
    <col min="259" max="259" width="21.796875" style="3" customWidth="1"/>
    <col min="260" max="260" width="13.69921875" style="3" customWidth="1"/>
    <col min="261" max="261" width="13.5" style="3" customWidth="1"/>
    <col min="262" max="262" width="8.69921875" style="3" customWidth="1"/>
    <col min="263" max="263" width="8.19921875" style="3" customWidth="1"/>
    <col min="264" max="264" width="7.796875" style="3" customWidth="1"/>
    <col min="265" max="265" width="11.5" style="3" customWidth="1"/>
    <col min="266" max="266" width="8.59765625" style="3" customWidth="1"/>
    <col min="267" max="267" width="7.5" style="3" customWidth="1"/>
    <col min="268" max="268" width="10.59765625" style="3" customWidth="1"/>
    <col min="269" max="511" width="8.796875" style="3"/>
    <col min="512" max="514" width="0" style="3" hidden="1" customWidth="1"/>
    <col min="515" max="515" width="21.796875" style="3" customWidth="1"/>
    <col min="516" max="516" width="13.69921875" style="3" customWidth="1"/>
    <col min="517" max="517" width="13.5" style="3" customWidth="1"/>
    <col min="518" max="518" width="8.69921875" style="3" customWidth="1"/>
    <col min="519" max="519" width="8.19921875" style="3" customWidth="1"/>
    <col min="520" max="520" width="7.796875" style="3" customWidth="1"/>
    <col min="521" max="521" width="11.5" style="3" customWidth="1"/>
    <col min="522" max="522" width="8.59765625" style="3" customWidth="1"/>
    <col min="523" max="523" width="7.5" style="3" customWidth="1"/>
    <col min="524" max="524" width="10.59765625" style="3" customWidth="1"/>
    <col min="525" max="767" width="8.796875" style="3"/>
    <col min="768" max="770" width="0" style="3" hidden="1" customWidth="1"/>
    <col min="771" max="771" width="21.796875" style="3" customWidth="1"/>
    <col min="772" max="772" width="13.69921875" style="3" customWidth="1"/>
    <col min="773" max="773" width="13.5" style="3" customWidth="1"/>
    <col min="774" max="774" width="8.69921875" style="3" customWidth="1"/>
    <col min="775" max="775" width="8.19921875" style="3" customWidth="1"/>
    <col min="776" max="776" width="7.796875" style="3" customWidth="1"/>
    <col min="777" max="777" width="11.5" style="3" customWidth="1"/>
    <col min="778" max="778" width="8.59765625" style="3" customWidth="1"/>
    <col min="779" max="779" width="7.5" style="3" customWidth="1"/>
    <col min="780" max="780" width="10.59765625" style="3" customWidth="1"/>
    <col min="781" max="1023" width="8.796875" style="3"/>
    <col min="1024" max="1026" width="0" style="3" hidden="1" customWidth="1"/>
    <col min="1027" max="1027" width="21.796875" style="3" customWidth="1"/>
    <col min="1028" max="1028" width="13.69921875" style="3" customWidth="1"/>
    <col min="1029" max="1029" width="13.5" style="3" customWidth="1"/>
    <col min="1030" max="1030" width="8.69921875" style="3" customWidth="1"/>
    <col min="1031" max="1031" width="8.19921875" style="3" customWidth="1"/>
    <col min="1032" max="1032" width="7.796875" style="3" customWidth="1"/>
    <col min="1033" max="1033" width="11.5" style="3" customWidth="1"/>
    <col min="1034" max="1034" width="8.59765625" style="3" customWidth="1"/>
    <col min="1035" max="1035" width="7.5" style="3" customWidth="1"/>
    <col min="1036" max="1036" width="10.59765625" style="3" customWidth="1"/>
    <col min="1037" max="1279" width="8.796875" style="3"/>
    <col min="1280" max="1282" width="0" style="3" hidden="1" customWidth="1"/>
    <col min="1283" max="1283" width="21.796875" style="3" customWidth="1"/>
    <col min="1284" max="1284" width="13.69921875" style="3" customWidth="1"/>
    <col min="1285" max="1285" width="13.5" style="3" customWidth="1"/>
    <col min="1286" max="1286" width="8.69921875" style="3" customWidth="1"/>
    <col min="1287" max="1287" width="8.19921875" style="3" customWidth="1"/>
    <col min="1288" max="1288" width="7.796875" style="3" customWidth="1"/>
    <col min="1289" max="1289" width="11.5" style="3" customWidth="1"/>
    <col min="1290" max="1290" width="8.59765625" style="3" customWidth="1"/>
    <col min="1291" max="1291" width="7.5" style="3" customWidth="1"/>
    <col min="1292" max="1292" width="10.59765625" style="3" customWidth="1"/>
    <col min="1293" max="1535" width="8.796875" style="3"/>
    <col min="1536" max="1538" width="0" style="3" hidden="1" customWidth="1"/>
    <col min="1539" max="1539" width="21.796875" style="3" customWidth="1"/>
    <col min="1540" max="1540" width="13.69921875" style="3" customWidth="1"/>
    <col min="1541" max="1541" width="13.5" style="3" customWidth="1"/>
    <col min="1542" max="1542" width="8.69921875" style="3" customWidth="1"/>
    <col min="1543" max="1543" width="8.19921875" style="3" customWidth="1"/>
    <col min="1544" max="1544" width="7.796875" style="3" customWidth="1"/>
    <col min="1545" max="1545" width="11.5" style="3" customWidth="1"/>
    <col min="1546" max="1546" width="8.59765625" style="3" customWidth="1"/>
    <col min="1547" max="1547" width="7.5" style="3" customWidth="1"/>
    <col min="1548" max="1548" width="10.59765625" style="3" customWidth="1"/>
    <col min="1549" max="1791" width="8.796875" style="3"/>
    <col min="1792" max="1794" width="0" style="3" hidden="1" customWidth="1"/>
    <col min="1795" max="1795" width="21.796875" style="3" customWidth="1"/>
    <col min="1796" max="1796" width="13.69921875" style="3" customWidth="1"/>
    <col min="1797" max="1797" width="13.5" style="3" customWidth="1"/>
    <col min="1798" max="1798" width="8.69921875" style="3" customWidth="1"/>
    <col min="1799" max="1799" width="8.19921875" style="3" customWidth="1"/>
    <col min="1800" max="1800" width="7.796875" style="3" customWidth="1"/>
    <col min="1801" max="1801" width="11.5" style="3" customWidth="1"/>
    <col min="1802" max="1802" width="8.59765625" style="3" customWidth="1"/>
    <col min="1803" max="1803" width="7.5" style="3" customWidth="1"/>
    <col min="1804" max="1804" width="10.59765625" style="3" customWidth="1"/>
    <col min="1805" max="2047" width="8.796875" style="3"/>
    <col min="2048" max="2050" width="0" style="3" hidden="1" customWidth="1"/>
    <col min="2051" max="2051" width="21.796875" style="3" customWidth="1"/>
    <col min="2052" max="2052" width="13.69921875" style="3" customWidth="1"/>
    <col min="2053" max="2053" width="13.5" style="3" customWidth="1"/>
    <col min="2054" max="2054" width="8.69921875" style="3" customWidth="1"/>
    <col min="2055" max="2055" width="8.19921875" style="3" customWidth="1"/>
    <col min="2056" max="2056" width="7.796875" style="3" customWidth="1"/>
    <col min="2057" max="2057" width="11.5" style="3" customWidth="1"/>
    <col min="2058" max="2058" width="8.59765625" style="3" customWidth="1"/>
    <col min="2059" max="2059" width="7.5" style="3" customWidth="1"/>
    <col min="2060" max="2060" width="10.59765625" style="3" customWidth="1"/>
    <col min="2061" max="2303" width="8.796875" style="3"/>
    <col min="2304" max="2306" width="0" style="3" hidden="1" customWidth="1"/>
    <col min="2307" max="2307" width="21.796875" style="3" customWidth="1"/>
    <col min="2308" max="2308" width="13.69921875" style="3" customWidth="1"/>
    <col min="2309" max="2309" width="13.5" style="3" customWidth="1"/>
    <col min="2310" max="2310" width="8.69921875" style="3" customWidth="1"/>
    <col min="2311" max="2311" width="8.19921875" style="3" customWidth="1"/>
    <col min="2312" max="2312" width="7.796875" style="3" customWidth="1"/>
    <col min="2313" max="2313" width="11.5" style="3" customWidth="1"/>
    <col min="2314" max="2314" width="8.59765625" style="3" customWidth="1"/>
    <col min="2315" max="2315" width="7.5" style="3" customWidth="1"/>
    <col min="2316" max="2316" width="10.59765625" style="3" customWidth="1"/>
    <col min="2317" max="2559" width="8.796875" style="3"/>
    <col min="2560" max="2562" width="0" style="3" hidden="1" customWidth="1"/>
    <col min="2563" max="2563" width="21.796875" style="3" customWidth="1"/>
    <col min="2564" max="2564" width="13.69921875" style="3" customWidth="1"/>
    <col min="2565" max="2565" width="13.5" style="3" customWidth="1"/>
    <col min="2566" max="2566" width="8.69921875" style="3" customWidth="1"/>
    <col min="2567" max="2567" width="8.19921875" style="3" customWidth="1"/>
    <col min="2568" max="2568" width="7.796875" style="3" customWidth="1"/>
    <col min="2569" max="2569" width="11.5" style="3" customWidth="1"/>
    <col min="2570" max="2570" width="8.59765625" style="3" customWidth="1"/>
    <col min="2571" max="2571" width="7.5" style="3" customWidth="1"/>
    <col min="2572" max="2572" width="10.59765625" style="3" customWidth="1"/>
    <col min="2573" max="2815" width="8.796875" style="3"/>
    <col min="2816" max="2818" width="0" style="3" hidden="1" customWidth="1"/>
    <col min="2819" max="2819" width="21.796875" style="3" customWidth="1"/>
    <col min="2820" max="2820" width="13.69921875" style="3" customWidth="1"/>
    <col min="2821" max="2821" width="13.5" style="3" customWidth="1"/>
    <col min="2822" max="2822" width="8.69921875" style="3" customWidth="1"/>
    <col min="2823" max="2823" width="8.19921875" style="3" customWidth="1"/>
    <col min="2824" max="2824" width="7.796875" style="3" customWidth="1"/>
    <col min="2825" max="2825" width="11.5" style="3" customWidth="1"/>
    <col min="2826" max="2826" width="8.59765625" style="3" customWidth="1"/>
    <col min="2827" max="2827" width="7.5" style="3" customWidth="1"/>
    <col min="2828" max="2828" width="10.59765625" style="3" customWidth="1"/>
    <col min="2829" max="3071" width="8.796875" style="3"/>
    <col min="3072" max="3074" width="0" style="3" hidden="1" customWidth="1"/>
    <col min="3075" max="3075" width="21.796875" style="3" customWidth="1"/>
    <col min="3076" max="3076" width="13.69921875" style="3" customWidth="1"/>
    <col min="3077" max="3077" width="13.5" style="3" customWidth="1"/>
    <col min="3078" max="3078" width="8.69921875" style="3" customWidth="1"/>
    <col min="3079" max="3079" width="8.19921875" style="3" customWidth="1"/>
    <col min="3080" max="3080" width="7.796875" style="3" customWidth="1"/>
    <col min="3081" max="3081" width="11.5" style="3" customWidth="1"/>
    <col min="3082" max="3082" width="8.59765625" style="3" customWidth="1"/>
    <col min="3083" max="3083" width="7.5" style="3" customWidth="1"/>
    <col min="3084" max="3084" width="10.59765625" style="3" customWidth="1"/>
    <col min="3085" max="3327" width="8.796875" style="3"/>
    <col min="3328" max="3330" width="0" style="3" hidden="1" customWidth="1"/>
    <col min="3331" max="3331" width="21.796875" style="3" customWidth="1"/>
    <col min="3332" max="3332" width="13.69921875" style="3" customWidth="1"/>
    <col min="3333" max="3333" width="13.5" style="3" customWidth="1"/>
    <col min="3334" max="3334" width="8.69921875" style="3" customWidth="1"/>
    <col min="3335" max="3335" width="8.19921875" style="3" customWidth="1"/>
    <col min="3336" max="3336" width="7.796875" style="3" customWidth="1"/>
    <col min="3337" max="3337" width="11.5" style="3" customWidth="1"/>
    <col min="3338" max="3338" width="8.59765625" style="3" customWidth="1"/>
    <col min="3339" max="3339" width="7.5" style="3" customWidth="1"/>
    <col min="3340" max="3340" width="10.59765625" style="3" customWidth="1"/>
    <col min="3341" max="3583" width="8.796875" style="3"/>
    <col min="3584" max="3586" width="0" style="3" hidden="1" customWidth="1"/>
    <col min="3587" max="3587" width="21.796875" style="3" customWidth="1"/>
    <col min="3588" max="3588" width="13.69921875" style="3" customWidth="1"/>
    <col min="3589" max="3589" width="13.5" style="3" customWidth="1"/>
    <col min="3590" max="3590" width="8.69921875" style="3" customWidth="1"/>
    <col min="3591" max="3591" width="8.19921875" style="3" customWidth="1"/>
    <col min="3592" max="3592" width="7.796875" style="3" customWidth="1"/>
    <col min="3593" max="3593" width="11.5" style="3" customWidth="1"/>
    <col min="3594" max="3594" width="8.59765625" style="3" customWidth="1"/>
    <col min="3595" max="3595" width="7.5" style="3" customWidth="1"/>
    <col min="3596" max="3596" width="10.59765625" style="3" customWidth="1"/>
    <col min="3597" max="3839" width="8.796875" style="3"/>
    <col min="3840" max="3842" width="0" style="3" hidden="1" customWidth="1"/>
    <col min="3843" max="3843" width="21.796875" style="3" customWidth="1"/>
    <col min="3844" max="3844" width="13.69921875" style="3" customWidth="1"/>
    <col min="3845" max="3845" width="13.5" style="3" customWidth="1"/>
    <col min="3846" max="3846" width="8.69921875" style="3" customWidth="1"/>
    <col min="3847" max="3847" width="8.19921875" style="3" customWidth="1"/>
    <col min="3848" max="3848" width="7.796875" style="3" customWidth="1"/>
    <col min="3849" max="3849" width="11.5" style="3" customWidth="1"/>
    <col min="3850" max="3850" width="8.59765625" style="3" customWidth="1"/>
    <col min="3851" max="3851" width="7.5" style="3" customWidth="1"/>
    <col min="3852" max="3852" width="10.59765625" style="3" customWidth="1"/>
    <col min="3853" max="4095" width="8.796875" style="3"/>
    <col min="4096" max="4098" width="0" style="3" hidden="1" customWidth="1"/>
    <col min="4099" max="4099" width="21.796875" style="3" customWidth="1"/>
    <col min="4100" max="4100" width="13.69921875" style="3" customWidth="1"/>
    <col min="4101" max="4101" width="13.5" style="3" customWidth="1"/>
    <col min="4102" max="4102" width="8.69921875" style="3" customWidth="1"/>
    <col min="4103" max="4103" width="8.19921875" style="3" customWidth="1"/>
    <col min="4104" max="4104" width="7.796875" style="3" customWidth="1"/>
    <col min="4105" max="4105" width="11.5" style="3" customWidth="1"/>
    <col min="4106" max="4106" width="8.59765625" style="3" customWidth="1"/>
    <col min="4107" max="4107" width="7.5" style="3" customWidth="1"/>
    <col min="4108" max="4108" width="10.59765625" style="3" customWidth="1"/>
    <col min="4109" max="4351" width="8.796875" style="3"/>
    <col min="4352" max="4354" width="0" style="3" hidden="1" customWidth="1"/>
    <col min="4355" max="4355" width="21.796875" style="3" customWidth="1"/>
    <col min="4356" max="4356" width="13.69921875" style="3" customWidth="1"/>
    <col min="4357" max="4357" width="13.5" style="3" customWidth="1"/>
    <col min="4358" max="4358" width="8.69921875" style="3" customWidth="1"/>
    <col min="4359" max="4359" width="8.19921875" style="3" customWidth="1"/>
    <col min="4360" max="4360" width="7.796875" style="3" customWidth="1"/>
    <col min="4361" max="4361" width="11.5" style="3" customWidth="1"/>
    <col min="4362" max="4362" width="8.59765625" style="3" customWidth="1"/>
    <col min="4363" max="4363" width="7.5" style="3" customWidth="1"/>
    <col min="4364" max="4364" width="10.59765625" style="3" customWidth="1"/>
    <col min="4365" max="4607" width="8.796875" style="3"/>
    <col min="4608" max="4610" width="0" style="3" hidden="1" customWidth="1"/>
    <col min="4611" max="4611" width="21.796875" style="3" customWidth="1"/>
    <col min="4612" max="4612" width="13.69921875" style="3" customWidth="1"/>
    <col min="4613" max="4613" width="13.5" style="3" customWidth="1"/>
    <col min="4614" max="4614" width="8.69921875" style="3" customWidth="1"/>
    <col min="4615" max="4615" width="8.19921875" style="3" customWidth="1"/>
    <col min="4616" max="4616" width="7.796875" style="3" customWidth="1"/>
    <col min="4617" max="4617" width="11.5" style="3" customWidth="1"/>
    <col min="4618" max="4618" width="8.59765625" style="3" customWidth="1"/>
    <col min="4619" max="4619" width="7.5" style="3" customWidth="1"/>
    <col min="4620" max="4620" width="10.59765625" style="3" customWidth="1"/>
    <col min="4621" max="4863" width="8.796875" style="3"/>
    <col min="4864" max="4866" width="0" style="3" hidden="1" customWidth="1"/>
    <col min="4867" max="4867" width="21.796875" style="3" customWidth="1"/>
    <col min="4868" max="4868" width="13.69921875" style="3" customWidth="1"/>
    <col min="4869" max="4869" width="13.5" style="3" customWidth="1"/>
    <col min="4870" max="4870" width="8.69921875" style="3" customWidth="1"/>
    <col min="4871" max="4871" width="8.19921875" style="3" customWidth="1"/>
    <col min="4872" max="4872" width="7.796875" style="3" customWidth="1"/>
    <col min="4873" max="4873" width="11.5" style="3" customWidth="1"/>
    <col min="4874" max="4874" width="8.59765625" style="3" customWidth="1"/>
    <col min="4875" max="4875" width="7.5" style="3" customWidth="1"/>
    <col min="4876" max="4876" width="10.59765625" style="3" customWidth="1"/>
    <col min="4877" max="5119" width="8.796875" style="3"/>
    <col min="5120" max="5122" width="0" style="3" hidden="1" customWidth="1"/>
    <col min="5123" max="5123" width="21.796875" style="3" customWidth="1"/>
    <col min="5124" max="5124" width="13.69921875" style="3" customWidth="1"/>
    <col min="5125" max="5125" width="13.5" style="3" customWidth="1"/>
    <col min="5126" max="5126" width="8.69921875" style="3" customWidth="1"/>
    <col min="5127" max="5127" width="8.19921875" style="3" customWidth="1"/>
    <col min="5128" max="5128" width="7.796875" style="3" customWidth="1"/>
    <col min="5129" max="5129" width="11.5" style="3" customWidth="1"/>
    <col min="5130" max="5130" width="8.59765625" style="3" customWidth="1"/>
    <col min="5131" max="5131" width="7.5" style="3" customWidth="1"/>
    <col min="5132" max="5132" width="10.59765625" style="3" customWidth="1"/>
    <col min="5133" max="5375" width="8.796875" style="3"/>
    <col min="5376" max="5378" width="0" style="3" hidden="1" customWidth="1"/>
    <col min="5379" max="5379" width="21.796875" style="3" customWidth="1"/>
    <col min="5380" max="5380" width="13.69921875" style="3" customWidth="1"/>
    <col min="5381" max="5381" width="13.5" style="3" customWidth="1"/>
    <col min="5382" max="5382" width="8.69921875" style="3" customWidth="1"/>
    <col min="5383" max="5383" width="8.19921875" style="3" customWidth="1"/>
    <col min="5384" max="5384" width="7.796875" style="3" customWidth="1"/>
    <col min="5385" max="5385" width="11.5" style="3" customWidth="1"/>
    <col min="5386" max="5386" width="8.59765625" style="3" customWidth="1"/>
    <col min="5387" max="5387" width="7.5" style="3" customWidth="1"/>
    <col min="5388" max="5388" width="10.59765625" style="3" customWidth="1"/>
    <col min="5389" max="5631" width="8.796875" style="3"/>
    <col min="5632" max="5634" width="0" style="3" hidden="1" customWidth="1"/>
    <col min="5635" max="5635" width="21.796875" style="3" customWidth="1"/>
    <col min="5636" max="5636" width="13.69921875" style="3" customWidth="1"/>
    <col min="5637" max="5637" width="13.5" style="3" customWidth="1"/>
    <col min="5638" max="5638" width="8.69921875" style="3" customWidth="1"/>
    <col min="5639" max="5639" width="8.19921875" style="3" customWidth="1"/>
    <col min="5640" max="5640" width="7.796875" style="3" customWidth="1"/>
    <col min="5641" max="5641" width="11.5" style="3" customWidth="1"/>
    <col min="5642" max="5642" width="8.59765625" style="3" customWidth="1"/>
    <col min="5643" max="5643" width="7.5" style="3" customWidth="1"/>
    <col min="5644" max="5644" width="10.59765625" style="3" customWidth="1"/>
    <col min="5645" max="5887" width="8.796875" style="3"/>
    <col min="5888" max="5890" width="0" style="3" hidden="1" customWidth="1"/>
    <col min="5891" max="5891" width="21.796875" style="3" customWidth="1"/>
    <col min="5892" max="5892" width="13.69921875" style="3" customWidth="1"/>
    <col min="5893" max="5893" width="13.5" style="3" customWidth="1"/>
    <col min="5894" max="5894" width="8.69921875" style="3" customWidth="1"/>
    <col min="5895" max="5895" width="8.19921875" style="3" customWidth="1"/>
    <col min="5896" max="5896" width="7.796875" style="3" customWidth="1"/>
    <col min="5897" max="5897" width="11.5" style="3" customWidth="1"/>
    <col min="5898" max="5898" width="8.59765625" style="3" customWidth="1"/>
    <col min="5899" max="5899" width="7.5" style="3" customWidth="1"/>
    <col min="5900" max="5900" width="10.59765625" style="3" customWidth="1"/>
    <col min="5901" max="6143" width="8.796875" style="3"/>
    <col min="6144" max="6146" width="0" style="3" hidden="1" customWidth="1"/>
    <col min="6147" max="6147" width="21.796875" style="3" customWidth="1"/>
    <col min="6148" max="6148" width="13.69921875" style="3" customWidth="1"/>
    <col min="6149" max="6149" width="13.5" style="3" customWidth="1"/>
    <col min="6150" max="6150" width="8.69921875" style="3" customWidth="1"/>
    <col min="6151" max="6151" width="8.19921875" style="3" customWidth="1"/>
    <col min="6152" max="6152" width="7.796875" style="3" customWidth="1"/>
    <col min="6153" max="6153" width="11.5" style="3" customWidth="1"/>
    <col min="6154" max="6154" width="8.59765625" style="3" customWidth="1"/>
    <col min="6155" max="6155" width="7.5" style="3" customWidth="1"/>
    <col min="6156" max="6156" width="10.59765625" style="3" customWidth="1"/>
    <col min="6157" max="6399" width="8.796875" style="3"/>
    <col min="6400" max="6402" width="0" style="3" hidden="1" customWidth="1"/>
    <col min="6403" max="6403" width="21.796875" style="3" customWidth="1"/>
    <col min="6404" max="6404" width="13.69921875" style="3" customWidth="1"/>
    <col min="6405" max="6405" width="13.5" style="3" customWidth="1"/>
    <col min="6406" max="6406" width="8.69921875" style="3" customWidth="1"/>
    <col min="6407" max="6407" width="8.19921875" style="3" customWidth="1"/>
    <col min="6408" max="6408" width="7.796875" style="3" customWidth="1"/>
    <col min="6409" max="6409" width="11.5" style="3" customWidth="1"/>
    <col min="6410" max="6410" width="8.59765625" style="3" customWidth="1"/>
    <col min="6411" max="6411" width="7.5" style="3" customWidth="1"/>
    <col min="6412" max="6412" width="10.59765625" style="3" customWidth="1"/>
    <col min="6413" max="6655" width="8.796875" style="3"/>
    <col min="6656" max="6658" width="0" style="3" hidden="1" customWidth="1"/>
    <col min="6659" max="6659" width="21.796875" style="3" customWidth="1"/>
    <col min="6660" max="6660" width="13.69921875" style="3" customWidth="1"/>
    <col min="6661" max="6661" width="13.5" style="3" customWidth="1"/>
    <col min="6662" max="6662" width="8.69921875" style="3" customWidth="1"/>
    <col min="6663" max="6663" width="8.19921875" style="3" customWidth="1"/>
    <col min="6664" max="6664" width="7.796875" style="3" customWidth="1"/>
    <col min="6665" max="6665" width="11.5" style="3" customWidth="1"/>
    <col min="6666" max="6666" width="8.59765625" style="3" customWidth="1"/>
    <col min="6667" max="6667" width="7.5" style="3" customWidth="1"/>
    <col min="6668" max="6668" width="10.59765625" style="3" customWidth="1"/>
    <col min="6669" max="6911" width="8.796875" style="3"/>
    <col min="6912" max="6914" width="0" style="3" hidden="1" customWidth="1"/>
    <col min="6915" max="6915" width="21.796875" style="3" customWidth="1"/>
    <col min="6916" max="6916" width="13.69921875" style="3" customWidth="1"/>
    <col min="6917" max="6917" width="13.5" style="3" customWidth="1"/>
    <col min="6918" max="6918" width="8.69921875" style="3" customWidth="1"/>
    <col min="6919" max="6919" width="8.19921875" style="3" customWidth="1"/>
    <col min="6920" max="6920" width="7.796875" style="3" customWidth="1"/>
    <col min="6921" max="6921" width="11.5" style="3" customWidth="1"/>
    <col min="6922" max="6922" width="8.59765625" style="3" customWidth="1"/>
    <col min="6923" max="6923" width="7.5" style="3" customWidth="1"/>
    <col min="6924" max="6924" width="10.59765625" style="3" customWidth="1"/>
    <col min="6925" max="7167" width="8.796875" style="3"/>
    <col min="7168" max="7170" width="0" style="3" hidden="1" customWidth="1"/>
    <col min="7171" max="7171" width="21.796875" style="3" customWidth="1"/>
    <col min="7172" max="7172" width="13.69921875" style="3" customWidth="1"/>
    <col min="7173" max="7173" width="13.5" style="3" customWidth="1"/>
    <col min="7174" max="7174" width="8.69921875" style="3" customWidth="1"/>
    <col min="7175" max="7175" width="8.19921875" style="3" customWidth="1"/>
    <col min="7176" max="7176" width="7.796875" style="3" customWidth="1"/>
    <col min="7177" max="7177" width="11.5" style="3" customWidth="1"/>
    <col min="7178" max="7178" width="8.59765625" style="3" customWidth="1"/>
    <col min="7179" max="7179" width="7.5" style="3" customWidth="1"/>
    <col min="7180" max="7180" width="10.59765625" style="3" customWidth="1"/>
    <col min="7181" max="7423" width="8.796875" style="3"/>
    <col min="7424" max="7426" width="0" style="3" hidden="1" customWidth="1"/>
    <col min="7427" max="7427" width="21.796875" style="3" customWidth="1"/>
    <col min="7428" max="7428" width="13.69921875" style="3" customWidth="1"/>
    <col min="7429" max="7429" width="13.5" style="3" customWidth="1"/>
    <col min="7430" max="7430" width="8.69921875" style="3" customWidth="1"/>
    <col min="7431" max="7431" width="8.19921875" style="3" customWidth="1"/>
    <col min="7432" max="7432" width="7.796875" style="3" customWidth="1"/>
    <col min="7433" max="7433" width="11.5" style="3" customWidth="1"/>
    <col min="7434" max="7434" width="8.59765625" style="3" customWidth="1"/>
    <col min="7435" max="7435" width="7.5" style="3" customWidth="1"/>
    <col min="7436" max="7436" width="10.59765625" style="3" customWidth="1"/>
    <col min="7437" max="7679" width="8.796875" style="3"/>
    <col min="7680" max="7682" width="0" style="3" hidden="1" customWidth="1"/>
    <col min="7683" max="7683" width="21.796875" style="3" customWidth="1"/>
    <col min="7684" max="7684" width="13.69921875" style="3" customWidth="1"/>
    <col min="7685" max="7685" width="13.5" style="3" customWidth="1"/>
    <col min="7686" max="7686" width="8.69921875" style="3" customWidth="1"/>
    <col min="7687" max="7687" width="8.19921875" style="3" customWidth="1"/>
    <col min="7688" max="7688" width="7.796875" style="3" customWidth="1"/>
    <col min="7689" max="7689" width="11.5" style="3" customWidth="1"/>
    <col min="7690" max="7690" width="8.59765625" style="3" customWidth="1"/>
    <col min="7691" max="7691" width="7.5" style="3" customWidth="1"/>
    <col min="7692" max="7692" width="10.59765625" style="3" customWidth="1"/>
    <col min="7693" max="7935" width="8.796875" style="3"/>
    <col min="7936" max="7938" width="0" style="3" hidden="1" customWidth="1"/>
    <col min="7939" max="7939" width="21.796875" style="3" customWidth="1"/>
    <col min="7940" max="7940" width="13.69921875" style="3" customWidth="1"/>
    <col min="7941" max="7941" width="13.5" style="3" customWidth="1"/>
    <col min="7942" max="7942" width="8.69921875" style="3" customWidth="1"/>
    <col min="7943" max="7943" width="8.19921875" style="3" customWidth="1"/>
    <col min="7944" max="7944" width="7.796875" style="3" customWidth="1"/>
    <col min="7945" max="7945" width="11.5" style="3" customWidth="1"/>
    <col min="7946" max="7946" width="8.59765625" style="3" customWidth="1"/>
    <col min="7947" max="7947" width="7.5" style="3" customWidth="1"/>
    <col min="7948" max="7948" width="10.59765625" style="3" customWidth="1"/>
    <col min="7949" max="8191" width="8.796875" style="3"/>
    <col min="8192" max="8194" width="0" style="3" hidden="1" customWidth="1"/>
    <col min="8195" max="8195" width="21.796875" style="3" customWidth="1"/>
    <col min="8196" max="8196" width="13.69921875" style="3" customWidth="1"/>
    <col min="8197" max="8197" width="13.5" style="3" customWidth="1"/>
    <col min="8198" max="8198" width="8.69921875" style="3" customWidth="1"/>
    <col min="8199" max="8199" width="8.19921875" style="3" customWidth="1"/>
    <col min="8200" max="8200" width="7.796875" style="3" customWidth="1"/>
    <col min="8201" max="8201" width="11.5" style="3" customWidth="1"/>
    <col min="8202" max="8202" width="8.59765625" style="3" customWidth="1"/>
    <col min="8203" max="8203" width="7.5" style="3" customWidth="1"/>
    <col min="8204" max="8204" width="10.59765625" style="3" customWidth="1"/>
    <col min="8205" max="8447" width="8.796875" style="3"/>
    <col min="8448" max="8450" width="0" style="3" hidden="1" customWidth="1"/>
    <col min="8451" max="8451" width="21.796875" style="3" customWidth="1"/>
    <col min="8452" max="8452" width="13.69921875" style="3" customWidth="1"/>
    <col min="8453" max="8453" width="13.5" style="3" customWidth="1"/>
    <col min="8454" max="8454" width="8.69921875" style="3" customWidth="1"/>
    <col min="8455" max="8455" width="8.19921875" style="3" customWidth="1"/>
    <col min="8456" max="8456" width="7.796875" style="3" customWidth="1"/>
    <col min="8457" max="8457" width="11.5" style="3" customWidth="1"/>
    <col min="8458" max="8458" width="8.59765625" style="3" customWidth="1"/>
    <col min="8459" max="8459" width="7.5" style="3" customWidth="1"/>
    <col min="8460" max="8460" width="10.59765625" style="3" customWidth="1"/>
    <col min="8461" max="8703" width="8.796875" style="3"/>
    <col min="8704" max="8706" width="0" style="3" hidden="1" customWidth="1"/>
    <col min="8707" max="8707" width="21.796875" style="3" customWidth="1"/>
    <col min="8708" max="8708" width="13.69921875" style="3" customWidth="1"/>
    <col min="8709" max="8709" width="13.5" style="3" customWidth="1"/>
    <col min="8710" max="8710" width="8.69921875" style="3" customWidth="1"/>
    <col min="8711" max="8711" width="8.19921875" style="3" customWidth="1"/>
    <col min="8712" max="8712" width="7.796875" style="3" customWidth="1"/>
    <col min="8713" max="8713" width="11.5" style="3" customWidth="1"/>
    <col min="8714" max="8714" width="8.59765625" style="3" customWidth="1"/>
    <col min="8715" max="8715" width="7.5" style="3" customWidth="1"/>
    <col min="8716" max="8716" width="10.59765625" style="3" customWidth="1"/>
    <col min="8717" max="8959" width="8.796875" style="3"/>
    <col min="8960" max="8962" width="0" style="3" hidden="1" customWidth="1"/>
    <col min="8963" max="8963" width="21.796875" style="3" customWidth="1"/>
    <col min="8964" max="8964" width="13.69921875" style="3" customWidth="1"/>
    <col min="8965" max="8965" width="13.5" style="3" customWidth="1"/>
    <col min="8966" max="8966" width="8.69921875" style="3" customWidth="1"/>
    <col min="8967" max="8967" width="8.19921875" style="3" customWidth="1"/>
    <col min="8968" max="8968" width="7.796875" style="3" customWidth="1"/>
    <col min="8969" max="8969" width="11.5" style="3" customWidth="1"/>
    <col min="8970" max="8970" width="8.59765625" style="3" customWidth="1"/>
    <col min="8971" max="8971" width="7.5" style="3" customWidth="1"/>
    <col min="8972" max="8972" width="10.59765625" style="3" customWidth="1"/>
    <col min="8973" max="9215" width="8.796875" style="3"/>
    <col min="9216" max="9218" width="0" style="3" hidden="1" customWidth="1"/>
    <col min="9219" max="9219" width="21.796875" style="3" customWidth="1"/>
    <col min="9220" max="9220" width="13.69921875" style="3" customWidth="1"/>
    <col min="9221" max="9221" width="13.5" style="3" customWidth="1"/>
    <col min="9222" max="9222" width="8.69921875" style="3" customWidth="1"/>
    <col min="9223" max="9223" width="8.19921875" style="3" customWidth="1"/>
    <col min="9224" max="9224" width="7.796875" style="3" customWidth="1"/>
    <col min="9225" max="9225" width="11.5" style="3" customWidth="1"/>
    <col min="9226" max="9226" width="8.59765625" style="3" customWidth="1"/>
    <col min="9227" max="9227" width="7.5" style="3" customWidth="1"/>
    <col min="9228" max="9228" width="10.59765625" style="3" customWidth="1"/>
    <col min="9229" max="9471" width="8.796875" style="3"/>
    <col min="9472" max="9474" width="0" style="3" hidden="1" customWidth="1"/>
    <col min="9475" max="9475" width="21.796875" style="3" customWidth="1"/>
    <col min="9476" max="9476" width="13.69921875" style="3" customWidth="1"/>
    <col min="9477" max="9477" width="13.5" style="3" customWidth="1"/>
    <col min="9478" max="9478" width="8.69921875" style="3" customWidth="1"/>
    <col min="9479" max="9479" width="8.19921875" style="3" customWidth="1"/>
    <col min="9480" max="9480" width="7.796875" style="3" customWidth="1"/>
    <col min="9481" max="9481" width="11.5" style="3" customWidth="1"/>
    <col min="9482" max="9482" width="8.59765625" style="3" customWidth="1"/>
    <col min="9483" max="9483" width="7.5" style="3" customWidth="1"/>
    <col min="9484" max="9484" width="10.59765625" style="3" customWidth="1"/>
    <col min="9485" max="9727" width="8.796875" style="3"/>
    <col min="9728" max="9730" width="0" style="3" hidden="1" customWidth="1"/>
    <col min="9731" max="9731" width="21.796875" style="3" customWidth="1"/>
    <col min="9732" max="9732" width="13.69921875" style="3" customWidth="1"/>
    <col min="9733" max="9733" width="13.5" style="3" customWidth="1"/>
    <col min="9734" max="9734" width="8.69921875" style="3" customWidth="1"/>
    <col min="9735" max="9735" width="8.19921875" style="3" customWidth="1"/>
    <col min="9736" max="9736" width="7.796875" style="3" customWidth="1"/>
    <col min="9737" max="9737" width="11.5" style="3" customWidth="1"/>
    <col min="9738" max="9738" width="8.59765625" style="3" customWidth="1"/>
    <col min="9739" max="9739" width="7.5" style="3" customWidth="1"/>
    <col min="9740" max="9740" width="10.59765625" style="3" customWidth="1"/>
    <col min="9741" max="9983" width="8.796875" style="3"/>
    <col min="9984" max="9986" width="0" style="3" hidden="1" customWidth="1"/>
    <col min="9987" max="9987" width="21.796875" style="3" customWidth="1"/>
    <col min="9988" max="9988" width="13.69921875" style="3" customWidth="1"/>
    <col min="9989" max="9989" width="13.5" style="3" customWidth="1"/>
    <col min="9990" max="9990" width="8.69921875" style="3" customWidth="1"/>
    <col min="9991" max="9991" width="8.19921875" style="3" customWidth="1"/>
    <col min="9992" max="9992" width="7.796875" style="3" customWidth="1"/>
    <col min="9993" max="9993" width="11.5" style="3" customWidth="1"/>
    <col min="9994" max="9994" width="8.59765625" style="3" customWidth="1"/>
    <col min="9995" max="9995" width="7.5" style="3" customWidth="1"/>
    <col min="9996" max="9996" width="10.59765625" style="3" customWidth="1"/>
    <col min="9997" max="10239" width="8.796875" style="3"/>
    <col min="10240" max="10242" width="0" style="3" hidden="1" customWidth="1"/>
    <col min="10243" max="10243" width="21.796875" style="3" customWidth="1"/>
    <col min="10244" max="10244" width="13.69921875" style="3" customWidth="1"/>
    <col min="10245" max="10245" width="13.5" style="3" customWidth="1"/>
    <col min="10246" max="10246" width="8.69921875" style="3" customWidth="1"/>
    <col min="10247" max="10247" width="8.19921875" style="3" customWidth="1"/>
    <col min="10248" max="10248" width="7.796875" style="3" customWidth="1"/>
    <col min="10249" max="10249" width="11.5" style="3" customWidth="1"/>
    <col min="10250" max="10250" width="8.59765625" style="3" customWidth="1"/>
    <col min="10251" max="10251" width="7.5" style="3" customWidth="1"/>
    <col min="10252" max="10252" width="10.59765625" style="3" customWidth="1"/>
    <col min="10253" max="10495" width="8.796875" style="3"/>
    <col min="10496" max="10498" width="0" style="3" hidden="1" customWidth="1"/>
    <col min="10499" max="10499" width="21.796875" style="3" customWidth="1"/>
    <col min="10500" max="10500" width="13.69921875" style="3" customWidth="1"/>
    <col min="10501" max="10501" width="13.5" style="3" customWidth="1"/>
    <col min="10502" max="10502" width="8.69921875" style="3" customWidth="1"/>
    <col min="10503" max="10503" width="8.19921875" style="3" customWidth="1"/>
    <col min="10504" max="10504" width="7.796875" style="3" customWidth="1"/>
    <col min="10505" max="10505" width="11.5" style="3" customWidth="1"/>
    <col min="10506" max="10506" width="8.59765625" style="3" customWidth="1"/>
    <col min="10507" max="10507" width="7.5" style="3" customWidth="1"/>
    <col min="10508" max="10508" width="10.59765625" style="3" customWidth="1"/>
    <col min="10509" max="10751" width="8.796875" style="3"/>
    <col min="10752" max="10754" width="0" style="3" hidden="1" customWidth="1"/>
    <col min="10755" max="10755" width="21.796875" style="3" customWidth="1"/>
    <col min="10756" max="10756" width="13.69921875" style="3" customWidth="1"/>
    <col min="10757" max="10757" width="13.5" style="3" customWidth="1"/>
    <col min="10758" max="10758" width="8.69921875" style="3" customWidth="1"/>
    <col min="10759" max="10759" width="8.19921875" style="3" customWidth="1"/>
    <col min="10760" max="10760" width="7.796875" style="3" customWidth="1"/>
    <col min="10761" max="10761" width="11.5" style="3" customWidth="1"/>
    <col min="10762" max="10762" width="8.59765625" style="3" customWidth="1"/>
    <col min="10763" max="10763" width="7.5" style="3" customWidth="1"/>
    <col min="10764" max="10764" width="10.59765625" style="3" customWidth="1"/>
    <col min="10765" max="11007" width="8.796875" style="3"/>
    <col min="11008" max="11010" width="0" style="3" hidden="1" customWidth="1"/>
    <col min="11011" max="11011" width="21.796875" style="3" customWidth="1"/>
    <col min="11012" max="11012" width="13.69921875" style="3" customWidth="1"/>
    <col min="11013" max="11013" width="13.5" style="3" customWidth="1"/>
    <col min="11014" max="11014" width="8.69921875" style="3" customWidth="1"/>
    <col min="11015" max="11015" width="8.19921875" style="3" customWidth="1"/>
    <col min="11016" max="11016" width="7.796875" style="3" customWidth="1"/>
    <col min="11017" max="11017" width="11.5" style="3" customWidth="1"/>
    <col min="11018" max="11018" width="8.59765625" style="3" customWidth="1"/>
    <col min="11019" max="11019" width="7.5" style="3" customWidth="1"/>
    <col min="11020" max="11020" width="10.59765625" style="3" customWidth="1"/>
    <col min="11021" max="11263" width="8.796875" style="3"/>
    <col min="11264" max="11266" width="0" style="3" hidden="1" customWidth="1"/>
    <col min="11267" max="11267" width="21.796875" style="3" customWidth="1"/>
    <col min="11268" max="11268" width="13.69921875" style="3" customWidth="1"/>
    <col min="11269" max="11269" width="13.5" style="3" customWidth="1"/>
    <col min="11270" max="11270" width="8.69921875" style="3" customWidth="1"/>
    <col min="11271" max="11271" width="8.19921875" style="3" customWidth="1"/>
    <col min="11272" max="11272" width="7.796875" style="3" customWidth="1"/>
    <col min="11273" max="11273" width="11.5" style="3" customWidth="1"/>
    <col min="11274" max="11274" width="8.59765625" style="3" customWidth="1"/>
    <col min="11275" max="11275" width="7.5" style="3" customWidth="1"/>
    <col min="11276" max="11276" width="10.59765625" style="3" customWidth="1"/>
    <col min="11277" max="11519" width="8.796875" style="3"/>
    <col min="11520" max="11522" width="0" style="3" hidden="1" customWidth="1"/>
    <col min="11523" max="11523" width="21.796875" style="3" customWidth="1"/>
    <col min="11524" max="11524" width="13.69921875" style="3" customWidth="1"/>
    <col min="11525" max="11525" width="13.5" style="3" customWidth="1"/>
    <col min="11526" max="11526" width="8.69921875" style="3" customWidth="1"/>
    <col min="11527" max="11527" width="8.19921875" style="3" customWidth="1"/>
    <col min="11528" max="11528" width="7.796875" style="3" customWidth="1"/>
    <col min="11529" max="11529" width="11.5" style="3" customWidth="1"/>
    <col min="11530" max="11530" width="8.59765625" style="3" customWidth="1"/>
    <col min="11531" max="11531" width="7.5" style="3" customWidth="1"/>
    <col min="11532" max="11532" width="10.59765625" style="3" customWidth="1"/>
    <col min="11533" max="11775" width="8.796875" style="3"/>
    <col min="11776" max="11778" width="0" style="3" hidden="1" customWidth="1"/>
    <col min="11779" max="11779" width="21.796875" style="3" customWidth="1"/>
    <col min="11780" max="11780" width="13.69921875" style="3" customWidth="1"/>
    <col min="11781" max="11781" width="13.5" style="3" customWidth="1"/>
    <col min="11782" max="11782" width="8.69921875" style="3" customWidth="1"/>
    <col min="11783" max="11783" width="8.19921875" style="3" customWidth="1"/>
    <col min="11784" max="11784" width="7.796875" style="3" customWidth="1"/>
    <col min="11785" max="11785" width="11.5" style="3" customWidth="1"/>
    <col min="11786" max="11786" width="8.59765625" style="3" customWidth="1"/>
    <col min="11787" max="11787" width="7.5" style="3" customWidth="1"/>
    <col min="11788" max="11788" width="10.59765625" style="3" customWidth="1"/>
    <col min="11789" max="12031" width="8.796875" style="3"/>
    <col min="12032" max="12034" width="0" style="3" hidden="1" customWidth="1"/>
    <col min="12035" max="12035" width="21.796875" style="3" customWidth="1"/>
    <col min="12036" max="12036" width="13.69921875" style="3" customWidth="1"/>
    <col min="12037" max="12037" width="13.5" style="3" customWidth="1"/>
    <col min="12038" max="12038" width="8.69921875" style="3" customWidth="1"/>
    <col min="12039" max="12039" width="8.19921875" style="3" customWidth="1"/>
    <col min="12040" max="12040" width="7.796875" style="3" customWidth="1"/>
    <col min="12041" max="12041" width="11.5" style="3" customWidth="1"/>
    <col min="12042" max="12042" width="8.59765625" style="3" customWidth="1"/>
    <col min="12043" max="12043" width="7.5" style="3" customWidth="1"/>
    <col min="12044" max="12044" width="10.59765625" style="3" customWidth="1"/>
    <col min="12045" max="12287" width="8.796875" style="3"/>
    <col min="12288" max="12290" width="0" style="3" hidden="1" customWidth="1"/>
    <col min="12291" max="12291" width="21.796875" style="3" customWidth="1"/>
    <col min="12292" max="12292" width="13.69921875" style="3" customWidth="1"/>
    <col min="12293" max="12293" width="13.5" style="3" customWidth="1"/>
    <col min="12294" max="12294" width="8.69921875" style="3" customWidth="1"/>
    <col min="12295" max="12295" width="8.19921875" style="3" customWidth="1"/>
    <col min="12296" max="12296" width="7.796875" style="3" customWidth="1"/>
    <col min="12297" max="12297" width="11.5" style="3" customWidth="1"/>
    <col min="12298" max="12298" width="8.59765625" style="3" customWidth="1"/>
    <col min="12299" max="12299" width="7.5" style="3" customWidth="1"/>
    <col min="12300" max="12300" width="10.59765625" style="3" customWidth="1"/>
    <col min="12301" max="12543" width="8.796875" style="3"/>
    <col min="12544" max="12546" width="0" style="3" hidden="1" customWidth="1"/>
    <col min="12547" max="12547" width="21.796875" style="3" customWidth="1"/>
    <col min="12548" max="12548" width="13.69921875" style="3" customWidth="1"/>
    <col min="12549" max="12549" width="13.5" style="3" customWidth="1"/>
    <col min="12550" max="12550" width="8.69921875" style="3" customWidth="1"/>
    <col min="12551" max="12551" width="8.19921875" style="3" customWidth="1"/>
    <col min="12552" max="12552" width="7.796875" style="3" customWidth="1"/>
    <col min="12553" max="12553" width="11.5" style="3" customWidth="1"/>
    <col min="12554" max="12554" width="8.59765625" style="3" customWidth="1"/>
    <col min="12555" max="12555" width="7.5" style="3" customWidth="1"/>
    <col min="12556" max="12556" width="10.59765625" style="3" customWidth="1"/>
    <col min="12557" max="12799" width="8.796875" style="3"/>
    <col min="12800" max="12802" width="0" style="3" hidden="1" customWidth="1"/>
    <col min="12803" max="12803" width="21.796875" style="3" customWidth="1"/>
    <col min="12804" max="12804" width="13.69921875" style="3" customWidth="1"/>
    <col min="12805" max="12805" width="13.5" style="3" customWidth="1"/>
    <col min="12806" max="12806" width="8.69921875" style="3" customWidth="1"/>
    <col min="12807" max="12807" width="8.19921875" style="3" customWidth="1"/>
    <col min="12808" max="12808" width="7.796875" style="3" customWidth="1"/>
    <col min="12809" max="12809" width="11.5" style="3" customWidth="1"/>
    <col min="12810" max="12810" width="8.59765625" style="3" customWidth="1"/>
    <col min="12811" max="12811" width="7.5" style="3" customWidth="1"/>
    <col min="12812" max="12812" width="10.59765625" style="3" customWidth="1"/>
    <col min="12813" max="13055" width="8.796875" style="3"/>
    <col min="13056" max="13058" width="0" style="3" hidden="1" customWidth="1"/>
    <col min="13059" max="13059" width="21.796875" style="3" customWidth="1"/>
    <col min="13060" max="13060" width="13.69921875" style="3" customWidth="1"/>
    <col min="13061" max="13061" width="13.5" style="3" customWidth="1"/>
    <col min="13062" max="13062" width="8.69921875" style="3" customWidth="1"/>
    <col min="13063" max="13063" width="8.19921875" style="3" customWidth="1"/>
    <col min="13064" max="13064" width="7.796875" style="3" customWidth="1"/>
    <col min="13065" max="13065" width="11.5" style="3" customWidth="1"/>
    <col min="13066" max="13066" width="8.59765625" style="3" customWidth="1"/>
    <col min="13067" max="13067" width="7.5" style="3" customWidth="1"/>
    <col min="13068" max="13068" width="10.59765625" style="3" customWidth="1"/>
    <col min="13069" max="13311" width="8.796875" style="3"/>
    <col min="13312" max="13314" width="0" style="3" hidden="1" customWidth="1"/>
    <col min="13315" max="13315" width="21.796875" style="3" customWidth="1"/>
    <col min="13316" max="13316" width="13.69921875" style="3" customWidth="1"/>
    <col min="13317" max="13317" width="13.5" style="3" customWidth="1"/>
    <col min="13318" max="13318" width="8.69921875" style="3" customWidth="1"/>
    <col min="13319" max="13319" width="8.19921875" style="3" customWidth="1"/>
    <col min="13320" max="13320" width="7.796875" style="3" customWidth="1"/>
    <col min="13321" max="13321" width="11.5" style="3" customWidth="1"/>
    <col min="13322" max="13322" width="8.59765625" style="3" customWidth="1"/>
    <col min="13323" max="13323" width="7.5" style="3" customWidth="1"/>
    <col min="13324" max="13324" width="10.59765625" style="3" customWidth="1"/>
    <col min="13325" max="13567" width="8.796875" style="3"/>
    <col min="13568" max="13570" width="0" style="3" hidden="1" customWidth="1"/>
    <col min="13571" max="13571" width="21.796875" style="3" customWidth="1"/>
    <col min="13572" max="13572" width="13.69921875" style="3" customWidth="1"/>
    <col min="13573" max="13573" width="13.5" style="3" customWidth="1"/>
    <col min="13574" max="13574" width="8.69921875" style="3" customWidth="1"/>
    <col min="13575" max="13575" width="8.19921875" style="3" customWidth="1"/>
    <col min="13576" max="13576" width="7.796875" style="3" customWidth="1"/>
    <col min="13577" max="13577" width="11.5" style="3" customWidth="1"/>
    <col min="13578" max="13578" width="8.59765625" style="3" customWidth="1"/>
    <col min="13579" max="13579" width="7.5" style="3" customWidth="1"/>
    <col min="13580" max="13580" width="10.59765625" style="3" customWidth="1"/>
    <col min="13581" max="13823" width="8.796875" style="3"/>
    <col min="13824" max="13826" width="0" style="3" hidden="1" customWidth="1"/>
    <col min="13827" max="13827" width="21.796875" style="3" customWidth="1"/>
    <col min="13828" max="13828" width="13.69921875" style="3" customWidth="1"/>
    <col min="13829" max="13829" width="13.5" style="3" customWidth="1"/>
    <col min="13830" max="13830" width="8.69921875" style="3" customWidth="1"/>
    <col min="13831" max="13831" width="8.19921875" style="3" customWidth="1"/>
    <col min="13832" max="13832" width="7.796875" style="3" customWidth="1"/>
    <col min="13833" max="13833" width="11.5" style="3" customWidth="1"/>
    <col min="13834" max="13834" width="8.59765625" style="3" customWidth="1"/>
    <col min="13835" max="13835" width="7.5" style="3" customWidth="1"/>
    <col min="13836" max="13836" width="10.59765625" style="3" customWidth="1"/>
    <col min="13837" max="14079" width="8.796875" style="3"/>
    <col min="14080" max="14082" width="0" style="3" hidden="1" customWidth="1"/>
    <col min="14083" max="14083" width="21.796875" style="3" customWidth="1"/>
    <col min="14084" max="14084" width="13.69921875" style="3" customWidth="1"/>
    <col min="14085" max="14085" width="13.5" style="3" customWidth="1"/>
    <col min="14086" max="14086" width="8.69921875" style="3" customWidth="1"/>
    <col min="14087" max="14087" width="8.19921875" style="3" customWidth="1"/>
    <col min="14088" max="14088" width="7.796875" style="3" customWidth="1"/>
    <col min="14089" max="14089" width="11.5" style="3" customWidth="1"/>
    <col min="14090" max="14090" width="8.59765625" style="3" customWidth="1"/>
    <col min="14091" max="14091" width="7.5" style="3" customWidth="1"/>
    <col min="14092" max="14092" width="10.59765625" style="3" customWidth="1"/>
    <col min="14093" max="14335" width="8.796875" style="3"/>
    <col min="14336" max="14338" width="0" style="3" hidden="1" customWidth="1"/>
    <col min="14339" max="14339" width="21.796875" style="3" customWidth="1"/>
    <col min="14340" max="14340" width="13.69921875" style="3" customWidth="1"/>
    <col min="14341" max="14341" width="13.5" style="3" customWidth="1"/>
    <col min="14342" max="14342" width="8.69921875" style="3" customWidth="1"/>
    <col min="14343" max="14343" width="8.19921875" style="3" customWidth="1"/>
    <col min="14344" max="14344" width="7.796875" style="3" customWidth="1"/>
    <col min="14345" max="14345" width="11.5" style="3" customWidth="1"/>
    <col min="14346" max="14346" width="8.59765625" style="3" customWidth="1"/>
    <col min="14347" max="14347" width="7.5" style="3" customWidth="1"/>
    <col min="14348" max="14348" width="10.59765625" style="3" customWidth="1"/>
    <col min="14349" max="14591" width="8.796875" style="3"/>
    <col min="14592" max="14594" width="0" style="3" hidden="1" customWidth="1"/>
    <col min="14595" max="14595" width="21.796875" style="3" customWidth="1"/>
    <col min="14596" max="14596" width="13.69921875" style="3" customWidth="1"/>
    <col min="14597" max="14597" width="13.5" style="3" customWidth="1"/>
    <col min="14598" max="14598" width="8.69921875" style="3" customWidth="1"/>
    <col min="14599" max="14599" width="8.19921875" style="3" customWidth="1"/>
    <col min="14600" max="14600" width="7.796875" style="3" customWidth="1"/>
    <col min="14601" max="14601" width="11.5" style="3" customWidth="1"/>
    <col min="14602" max="14602" width="8.59765625" style="3" customWidth="1"/>
    <col min="14603" max="14603" width="7.5" style="3" customWidth="1"/>
    <col min="14604" max="14604" width="10.59765625" style="3" customWidth="1"/>
    <col min="14605" max="14847" width="8.796875" style="3"/>
    <col min="14848" max="14850" width="0" style="3" hidden="1" customWidth="1"/>
    <col min="14851" max="14851" width="21.796875" style="3" customWidth="1"/>
    <col min="14852" max="14852" width="13.69921875" style="3" customWidth="1"/>
    <col min="14853" max="14853" width="13.5" style="3" customWidth="1"/>
    <col min="14854" max="14854" width="8.69921875" style="3" customWidth="1"/>
    <col min="14855" max="14855" width="8.19921875" style="3" customWidth="1"/>
    <col min="14856" max="14856" width="7.796875" style="3" customWidth="1"/>
    <col min="14857" max="14857" width="11.5" style="3" customWidth="1"/>
    <col min="14858" max="14858" width="8.59765625" style="3" customWidth="1"/>
    <col min="14859" max="14859" width="7.5" style="3" customWidth="1"/>
    <col min="14860" max="14860" width="10.59765625" style="3" customWidth="1"/>
    <col min="14861" max="15103" width="8.796875" style="3"/>
    <col min="15104" max="15106" width="0" style="3" hidden="1" customWidth="1"/>
    <col min="15107" max="15107" width="21.796875" style="3" customWidth="1"/>
    <col min="15108" max="15108" width="13.69921875" style="3" customWidth="1"/>
    <col min="15109" max="15109" width="13.5" style="3" customWidth="1"/>
    <col min="15110" max="15110" width="8.69921875" style="3" customWidth="1"/>
    <col min="15111" max="15111" width="8.19921875" style="3" customWidth="1"/>
    <col min="15112" max="15112" width="7.796875" style="3" customWidth="1"/>
    <col min="15113" max="15113" width="11.5" style="3" customWidth="1"/>
    <col min="15114" max="15114" width="8.59765625" style="3" customWidth="1"/>
    <col min="15115" max="15115" width="7.5" style="3" customWidth="1"/>
    <col min="15116" max="15116" width="10.59765625" style="3" customWidth="1"/>
    <col min="15117" max="15359" width="8.796875" style="3"/>
    <col min="15360" max="15362" width="0" style="3" hidden="1" customWidth="1"/>
    <col min="15363" max="15363" width="21.796875" style="3" customWidth="1"/>
    <col min="15364" max="15364" width="13.69921875" style="3" customWidth="1"/>
    <col min="15365" max="15365" width="13.5" style="3" customWidth="1"/>
    <col min="15366" max="15366" width="8.69921875" style="3" customWidth="1"/>
    <col min="15367" max="15367" width="8.19921875" style="3" customWidth="1"/>
    <col min="15368" max="15368" width="7.796875" style="3" customWidth="1"/>
    <col min="15369" max="15369" width="11.5" style="3" customWidth="1"/>
    <col min="15370" max="15370" width="8.59765625" style="3" customWidth="1"/>
    <col min="15371" max="15371" width="7.5" style="3" customWidth="1"/>
    <col min="15372" max="15372" width="10.59765625" style="3" customWidth="1"/>
    <col min="15373" max="15615" width="8.796875" style="3"/>
    <col min="15616" max="15618" width="0" style="3" hidden="1" customWidth="1"/>
    <col min="15619" max="15619" width="21.796875" style="3" customWidth="1"/>
    <col min="15620" max="15620" width="13.69921875" style="3" customWidth="1"/>
    <col min="15621" max="15621" width="13.5" style="3" customWidth="1"/>
    <col min="15622" max="15622" width="8.69921875" style="3" customWidth="1"/>
    <col min="15623" max="15623" width="8.19921875" style="3" customWidth="1"/>
    <col min="15624" max="15624" width="7.796875" style="3" customWidth="1"/>
    <col min="15625" max="15625" width="11.5" style="3" customWidth="1"/>
    <col min="15626" max="15626" width="8.59765625" style="3" customWidth="1"/>
    <col min="15627" max="15627" width="7.5" style="3" customWidth="1"/>
    <col min="15628" max="15628" width="10.59765625" style="3" customWidth="1"/>
    <col min="15629" max="15871" width="8.796875" style="3"/>
    <col min="15872" max="15874" width="0" style="3" hidden="1" customWidth="1"/>
    <col min="15875" max="15875" width="21.796875" style="3" customWidth="1"/>
    <col min="15876" max="15876" width="13.69921875" style="3" customWidth="1"/>
    <col min="15877" max="15877" width="13.5" style="3" customWidth="1"/>
    <col min="15878" max="15878" width="8.69921875" style="3" customWidth="1"/>
    <col min="15879" max="15879" width="8.19921875" style="3" customWidth="1"/>
    <col min="15880" max="15880" width="7.796875" style="3" customWidth="1"/>
    <col min="15881" max="15881" width="11.5" style="3" customWidth="1"/>
    <col min="15882" max="15882" width="8.59765625" style="3" customWidth="1"/>
    <col min="15883" max="15883" width="7.5" style="3" customWidth="1"/>
    <col min="15884" max="15884" width="10.59765625" style="3" customWidth="1"/>
    <col min="15885" max="16127" width="8.796875" style="3"/>
    <col min="16128" max="16130" width="0" style="3" hidden="1" customWidth="1"/>
    <col min="16131" max="16131" width="21.796875" style="3" customWidth="1"/>
    <col min="16132" max="16132" width="13.69921875" style="3" customWidth="1"/>
    <col min="16133" max="16133" width="13.5" style="3" customWidth="1"/>
    <col min="16134" max="16134" width="8.69921875" style="3" customWidth="1"/>
    <col min="16135" max="16135" width="8.19921875" style="3" customWidth="1"/>
    <col min="16136" max="16136" width="7.796875" style="3" customWidth="1"/>
    <col min="16137" max="16137" width="11.5" style="3" customWidth="1"/>
    <col min="16138" max="16138" width="8.59765625" style="3" customWidth="1"/>
    <col min="16139" max="16139" width="7.5" style="3" customWidth="1"/>
    <col min="16140" max="16140" width="10.59765625" style="3" customWidth="1"/>
    <col min="16141" max="16384" width="8.796875" style="3"/>
  </cols>
  <sheetData>
    <row r="1" spans="4:13" ht="93" customHeight="1" x14ac:dyDescent="0.25">
      <c r="E1" s="309" t="s">
        <v>862</v>
      </c>
      <c r="F1" s="309"/>
      <c r="G1" s="309"/>
      <c r="H1" s="309"/>
      <c r="I1" s="309"/>
      <c r="J1" s="309"/>
      <c r="K1" s="309"/>
      <c r="L1" s="309"/>
      <c r="M1" s="2"/>
    </row>
    <row r="2" spans="4:13" ht="12.75" x14ac:dyDescent="0.2">
      <c r="D2" s="310"/>
      <c r="E2" s="310"/>
      <c r="F2" s="310"/>
      <c r="G2" s="310"/>
      <c r="H2" s="310"/>
      <c r="I2" s="310"/>
      <c r="J2" s="310"/>
      <c r="K2" s="310"/>
      <c r="L2" s="310"/>
    </row>
    <row r="3" spans="4:13" ht="14.45" customHeight="1" x14ac:dyDescent="0.2">
      <c r="D3" s="317"/>
      <c r="E3" s="311" t="s">
        <v>158</v>
      </c>
      <c r="F3" s="308" t="s">
        <v>2</v>
      </c>
      <c r="G3" s="308"/>
      <c r="H3" s="308"/>
      <c r="I3" s="308"/>
      <c r="J3" s="311" t="s">
        <v>294</v>
      </c>
      <c r="K3" s="308" t="s">
        <v>2</v>
      </c>
      <c r="L3" s="308"/>
    </row>
    <row r="4" spans="4:13" ht="14.45" customHeight="1" x14ac:dyDescent="0.2">
      <c r="D4" s="318"/>
      <c r="E4" s="312"/>
      <c r="F4" s="311" t="s">
        <v>159</v>
      </c>
      <c r="G4" s="311" t="s">
        <v>295</v>
      </c>
      <c r="H4" s="315" t="s">
        <v>7</v>
      </c>
      <c r="I4" s="316"/>
      <c r="J4" s="312"/>
      <c r="K4" s="311" t="s">
        <v>8</v>
      </c>
      <c r="L4" s="311" t="s">
        <v>9</v>
      </c>
    </row>
    <row r="5" spans="4:13" ht="63.75" x14ac:dyDescent="0.2">
      <c r="D5" s="318"/>
      <c r="E5" s="313"/>
      <c r="F5" s="313"/>
      <c r="G5" s="313"/>
      <c r="H5" s="181" t="s">
        <v>10</v>
      </c>
      <c r="I5" s="181" t="s">
        <v>11</v>
      </c>
      <c r="J5" s="313"/>
      <c r="K5" s="313"/>
      <c r="L5" s="313"/>
    </row>
    <row r="6" spans="4:13" ht="12.75" x14ac:dyDescent="0.2">
      <c r="D6" s="8"/>
      <c r="E6" s="89">
        <v>1</v>
      </c>
      <c r="F6" s="89">
        <v>2</v>
      </c>
      <c r="G6" s="89">
        <v>3</v>
      </c>
      <c r="H6" s="89">
        <v>4</v>
      </c>
      <c r="I6" s="89">
        <v>5</v>
      </c>
      <c r="J6" s="89">
        <v>6</v>
      </c>
      <c r="K6" s="89">
        <v>7</v>
      </c>
      <c r="L6" s="89">
        <v>8</v>
      </c>
    </row>
    <row r="7" spans="4:13" ht="15.75" x14ac:dyDescent="0.25">
      <c r="D7" s="9" t="s">
        <v>21</v>
      </c>
      <c r="E7" s="26">
        <v>261</v>
      </c>
      <c r="F7" s="26">
        <v>156</v>
      </c>
      <c r="G7" s="26">
        <v>104</v>
      </c>
      <c r="H7" s="26">
        <v>76</v>
      </c>
      <c r="I7" s="26">
        <v>28</v>
      </c>
      <c r="J7" s="26">
        <v>246</v>
      </c>
      <c r="K7" s="26">
        <v>233</v>
      </c>
      <c r="L7" s="26">
        <v>13</v>
      </c>
    </row>
    <row r="8" spans="4:13" ht="15.75" x14ac:dyDescent="0.25">
      <c r="D8" s="11" t="s">
        <v>22</v>
      </c>
      <c r="E8" s="27">
        <v>256</v>
      </c>
      <c r="F8" s="27" t="s">
        <v>25</v>
      </c>
      <c r="G8" s="27" t="s">
        <v>25</v>
      </c>
      <c r="H8" s="27" t="s">
        <v>25</v>
      </c>
      <c r="I8" s="27">
        <v>28</v>
      </c>
      <c r="J8" s="27">
        <v>242</v>
      </c>
      <c r="K8" s="27" t="s">
        <v>25</v>
      </c>
      <c r="L8" s="27" t="s">
        <v>25</v>
      </c>
    </row>
    <row r="9" spans="4:13" ht="15.75" x14ac:dyDescent="0.25">
      <c r="D9" s="13" t="s">
        <v>23</v>
      </c>
      <c r="E9" s="27">
        <v>10</v>
      </c>
      <c r="F9" s="27">
        <v>6</v>
      </c>
      <c r="G9" s="27">
        <v>4</v>
      </c>
      <c r="H9" s="27" t="s">
        <v>25</v>
      </c>
      <c r="I9" s="27" t="s">
        <v>25</v>
      </c>
      <c r="J9" s="27">
        <v>10</v>
      </c>
      <c r="K9" s="27">
        <v>10</v>
      </c>
      <c r="L9" s="27" t="s">
        <v>26</v>
      </c>
    </row>
    <row r="10" spans="4:13" ht="14.25" customHeight="1" x14ac:dyDescent="0.25">
      <c r="D10" s="13" t="s">
        <v>24</v>
      </c>
      <c r="E10" s="27">
        <v>6</v>
      </c>
      <c r="F10" s="27">
        <v>6</v>
      </c>
      <c r="G10" s="27" t="s">
        <v>26</v>
      </c>
      <c r="H10" s="27" t="s">
        <v>26</v>
      </c>
      <c r="I10" s="27" t="s">
        <v>26</v>
      </c>
      <c r="J10" s="27">
        <v>6</v>
      </c>
      <c r="K10" s="27" t="s">
        <v>25</v>
      </c>
      <c r="L10" s="27" t="s">
        <v>25</v>
      </c>
    </row>
    <row r="11" spans="4:13" ht="15.75" x14ac:dyDescent="0.25">
      <c r="D11" s="13" t="s">
        <v>27</v>
      </c>
      <c r="E11" s="27">
        <v>12</v>
      </c>
      <c r="F11" s="27" t="s">
        <v>25</v>
      </c>
      <c r="G11" s="27" t="s">
        <v>25</v>
      </c>
      <c r="H11" s="27" t="s">
        <v>25</v>
      </c>
      <c r="I11" s="27" t="s">
        <v>26</v>
      </c>
      <c r="J11" s="27" t="s">
        <v>26</v>
      </c>
      <c r="K11" s="27" t="s">
        <v>26</v>
      </c>
      <c r="L11" s="27" t="s">
        <v>26</v>
      </c>
    </row>
    <row r="12" spans="4:13" ht="15.75" x14ac:dyDescent="0.25">
      <c r="D12" s="13" t="s">
        <v>28</v>
      </c>
      <c r="E12" s="27">
        <v>8</v>
      </c>
      <c r="F12" s="27" t="s">
        <v>25</v>
      </c>
      <c r="G12" s="27" t="s">
        <v>25</v>
      </c>
      <c r="H12" s="27" t="s">
        <v>25</v>
      </c>
      <c r="I12" s="27" t="s">
        <v>25</v>
      </c>
      <c r="J12" s="27">
        <v>8</v>
      </c>
      <c r="K12" s="27" t="s">
        <v>25</v>
      </c>
      <c r="L12" s="27" t="s">
        <v>25</v>
      </c>
    </row>
    <row r="13" spans="4:13" ht="15.75" x14ac:dyDescent="0.25">
      <c r="D13" s="13" t="s">
        <v>29</v>
      </c>
      <c r="E13" s="27">
        <v>12</v>
      </c>
      <c r="F13" s="27">
        <v>7</v>
      </c>
      <c r="G13" s="27">
        <v>5</v>
      </c>
      <c r="H13" s="27" t="s">
        <v>25</v>
      </c>
      <c r="I13" s="27" t="s">
        <v>25</v>
      </c>
      <c r="J13" s="27">
        <v>5</v>
      </c>
      <c r="K13" s="27" t="s">
        <v>25</v>
      </c>
      <c r="L13" s="27" t="s">
        <v>25</v>
      </c>
    </row>
    <row r="14" spans="4:13" ht="15.75" x14ac:dyDescent="0.25">
      <c r="D14" s="13" t="s">
        <v>30</v>
      </c>
      <c r="E14" s="27">
        <v>7</v>
      </c>
      <c r="F14" s="27" t="s">
        <v>25</v>
      </c>
      <c r="G14" s="27" t="s">
        <v>25</v>
      </c>
      <c r="H14" s="27" t="s">
        <v>25</v>
      </c>
      <c r="I14" s="27" t="s">
        <v>26</v>
      </c>
      <c r="J14" s="27" t="s">
        <v>25</v>
      </c>
      <c r="K14" s="27" t="s">
        <v>25</v>
      </c>
      <c r="L14" s="27" t="s">
        <v>26</v>
      </c>
    </row>
    <row r="15" spans="4:13" ht="15.75" x14ac:dyDescent="0.25">
      <c r="D15" s="13" t="s">
        <v>31</v>
      </c>
      <c r="E15" s="27">
        <v>7</v>
      </c>
      <c r="F15" s="27">
        <v>4</v>
      </c>
      <c r="G15" s="27">
        <v>3</v>
      </c>
      <c r="H15" s="27">
        <v>3</v>
      </c>
      <c r="I15" s="27" t="s">
        <v>26</v>
      </c>
      <c r="J15" s="27" t="s">
        <v>25</v>
      </c>
      <c r="K15" s="27" t="s">
        <v>25</v>
      </c>
      <c r="L15" s="27" t="s">
        <v>25</v>
      </c>
    </row>
    <row r="16" spans="4:13" ht="15.75" x14ac:dyDescent="0.25">
      <c r="D16" s="13" t="s">
        <v>32</v>
      </c>
      <c r="E16" s="27">
        <v>10</v>
      </c>
      <c r="F16" s="27" t="s">
        <v>25</v>
      </c>
      <c r="G16" s="27" t="s">
        <v>25</v>
      </c>
      <c r="H16" s="27" t="s">
        <v>25</v>
      </c>
      <c r="I16" s="27" t="s">
        <v>25</v>
      </c>
      <c r="J16" s="27">
        <v>10</v>
      </c>
      <c r="K16" s="27">
        <v>10</v>
      </c>
      <c r="L16" s="27" t="s">
        <v>26</v>
      </c>
    </row>
    <row r="17" spans="4:12" ht="15.75" x14ac:dyDescent="0.25">
      <c r="D17" s="13" t="s">
        <v>33</v>
      </c>
      <c r="E17" s="27">
        <v>11</v>
      </c>
      <c r="F17" s="27">
        <v>8</v>
      </c>
      <c r="G17" s="27">
        <v>3</v>
      </c>
      <c r="H17" s="27" t="s">
        <v>25</v>
      </c>
      <c r="I17" s="27" t="s">
        <v>25</v>
      </c>
      <c r="J17" s="27">
        <v>11</v>
      </c>
      <c r="K17" s="27">
        <v>11</v>
      </c>
      <c r="L17" s="27" t="s">
        <v>26</v>
      </c>
    </row>
    <row r="18" spans="4:12" ht="15.75" x14ac:dyDescent="0.25">
      <c r="D18" s="13" t="s">
        <v>34</v>
      </c>
      <c r="E18" s="27">
        <v>10</v>
      </c>
      <c r="F18" s="27">
        <v>5</v>
      </c>
      <c r="G18" s="27">
        <v>5</v>
      </c>
      <c r="H18" s="27" t="s">
        <v>25</v>
      </c>
      <c r="I18" s="27" t="s">
        <v>25</v>
      </c>
      <c r="J18" s="27">
        <v>7</v>
      </c>
      <c r="K18" s="27">
        <v>7</v>
      </c>
      <c r="L18" s="27" t="s">
        <v>26</v>
      </c>
    </row>
    <row r="19" spans="4:12" ht="15.75" x14ac:dyDescent="0.25">
      <c r="D19" s="13" t="s">
        <v>35</v>
      </c>
      <c r="E19" s="27">
        <v>11</v>
      </c>
      <c r="F19" s="27">
        <v>8</v>
      </c>
      <c r="G19" s="27">
        <v>3</v>
      </c>
      <c r="H19" s="27">
        <v>3</v>
      </c>
      <c r="I19" s="27" t="s">
        <v>26</v>
      </c>
      <c r="J19" s="27">
        <v>7</v>
      </c>
      <c r="K19" s="27" t="s">
        <v>25</v>
      </c>
      <c r="L19" s="27" t="s">
        <v>25</v>
      </c>
    </row>
    <row r="20" spans="4:12" ht="15.75" x14ac:dyDescent="0.25">
      <c r="D20" s="13" t="s">
        <v>36</v>
      </c>
      <c r="E20" s="27">
        <v>7</v>
      </c>
      <c r="F20" s="27" t="s">
        <v>25</v>
      </c>
      <c r="G20" s="27" t="s">
        <v>25</v>
      </c>
      <c r="H20" s="27" t="s">
        <v>25</v>
      </c>
      <c r="I20" s="27" t="s">
        <v>25</v>
      </c>
      <c r="J20" s="27">
        <v>3</v>
      </c>
      <c r="K20" s="27">
        <v>3</v>
      </c>
      <c r="L20" s="27" t="s">
        <v>26</v>
      </c>
    </row>
    <row r="21" spans="4:12" ht="15.75" x14ac:dyDescent="0.25">
      <c r="D21" s="13" t="s">
        <v>37</v>
      </c>
      <c r="E21" s="27">
        <v>6</v>
      </c>
      <c r="F21" s="27" t="s">
        <v>25</v>
      </c>
      <c r="G21" s="27" t="s">
        <v>25</v>
      </c>
      <c r="H21" s="27" t="s">
        <v>25</v>
      </c>
      <c r="I21" s="27" t="s">
        <v>25</v>
      </c>
      <c r="J21" s="27">
        <v>14</v>
      </c>
      <c r="K21" s="27">
        <v>14</v>
      </c>
      <c r="L21" s="27" t="s">
        <v>26</v>
      </c>
    </row>
    <row r="22" spans="4:12" ht="15.75" x14ac:dyDescent="0.25">
      <c r="D22" s="13" t="s">
        <v>38</v>
      </c>
      <c r="E22" s="27">
        <v>7</v>
      </c>
      <c r="F22" s="27" t="s">
        <v>25</v>
      </c>
      <c r="G22" s="27">
        <v>4</v>
      </c>
      <c r="H22" s="27">
        <v>4</v>
      </c>
      <c r="I22" s="27" t="s">
        <v>26</v>
      </c>
      <c r="J22" s="27">
        <v>6</v>
      </c>
      <c r="K22" s="27">
        <v>6</v>
      </c>
      <c r="L22" s="27" t="s">
        <v>26</v>
      </c>
    </row>
    <row r="23" spans="4:12" ht="15.75" x14ac:dyDescent="0.25">
      <c r="D23" s="13" t="s">
        <v>39</v>
      </c>
      <c r="E23" s="27">
        <v>14</v>
      </c>
      <c r="F23" s="27">
        <v>6</v>
      </c>
      <c r="G23" s="27">
        <v>8</v>
      </c>
      <c r="H23" s="27">
        <v>5</v>
      </c>
      <c r="I23" s="27">
        <v>3</v>
      </c>
      <c r="J23" s="27">
        <v>28</v>
      </c>
      <c r="K23" s="27" t="s">
        <v>25</v>
      </c>
      <c r="L23" s="27" t="s">
        <v>25</v>
      </c>
    </row>
    <row r="24" spans="4:12" ht="15.75" x14ac:dyDescent="0.25">
      <c r="D24" s="13" t="s">
        <v>40</v>
      </c>
      <c r="E24" s="27">
        <v>12</v>
      </c>
      <c r="F24" s="27">
        <v>8</v>
      </c>
      <c r="G24" s="27">
        <v>4</v>
      </c>
      <c r="H24" s="27" t="s">
        <v>25</v>
      </c>
      <c r="I24" s="27" t="s">
        <v>25</v>
      </c>
      <c r="J24" s="27">
        <v>8</v>
      </c>
      <c r="K24" s="27" t="s">
        <v>25</v>
      </c>
      <c r="L24" s="27" t="s">
        <v>25</v>
      </c>
    </row>
    <row r="25" spans="4:12" ht="15.75" x14ac:dyDescent="0.25">
      <c r="D25" s="13" t="s">
        <v>41</v>
      </c>
      <c r="E25" s="27">
        <v>4</v>
      </c>
      <c r="F25" s="27" t="s">
        <v>25</v>
      </c>
      <c r="G25" s="27" t="s">
        <v>25</v>
      </c>
      <c r="H25" s="27" t="s">
        <v>26</v>
      </c>
      <c r="I25" s="27" t="s">
        <v>25</v>
      </c>
      <c r="J25" s="27">
        <v>7</v>
      </c>
      <c r="K25" s="27">
        <v>7</v>
      </c>
      <c r="L25" s="27" t="s">
        <v>26</v>
      </c>
    </row>
    <row r="26" spans="4:12" ht="15.75" x14ac:dyDescent="0.25">
      <c r="D26" s="13" t="s">
        <v>42</v>
      </c>
      <c r="E26" s="27">
        <v>5</v>
      </c>
      <c r="F26" s="27" t="s">
        <v>25</v>
      </c>
      <c r="G26" s="27" t="s">
        <v>25</v>
      </c>
      <c r="H26" s="27" t="s">
        <v>26</v>
      </c>
      <c r="I26" s="27" t="s">
        <v>25</v>
      </c>
      <c r="J26" s="27">
        <v>10</v>
      </c>
      <c r="K26" s="27">
        <v>10</v>
      </c>
      <c r="L26" s="27" t="s">
        <v>26</v>
      </c>
    </row>
    <row r="27" spans="4:12" ht="15.75" x14ac:dyDescent="0.25">
      <c r="D27" s="13" t="s">
        <v>43</v>
      </c>
      <c r="E27" s="27">
        <v>7</v>
      </c>
      <c r="F27" s="27" t="s">
        <v>25</v>
      </c>
      <c r="G27" s="27" t="s">
        <v>25</v>
      </c>
      <c r="H27" s="27" t="s">
        <v>25</v>
      </c>
      <c r="I27" s="27" t="s">
        <v>26</v>
      </c>
      <c r="J27" s="27">
        <v>18</v>
      </c>
      <c r="K27" s="27" t="s">
        <v>25</v>
      </c>
      <c r="L27" s="27" t="s">
        <v>25</v>
      </c>
    </row>
    <row r="28" spans="4:12" ht="15.75" x14ac:dyDescent="0.25">
      <c r="D28" s="13" t="s">
        <v>44</v>
      </c>
      <c r="E28" s="27">
        <v>14</v>
      </c>
      <c r="F28" s="27">
        <v>6</v>
      </c>
      <c r="G28" s="27">
        <v>8</v>
      </c>
      <c r="H28" s="27" t="s">
        <v>25</v>
      </c>
      <c r="I28" s="27" t="s">
        <v>25</v>
      </c>
      <c r="J28" s="27">
        <v>6</v>
      </c>
      <c r="K28" s="27">
        <v>6</v>
      </c>
      <c r="L28" s="27" t="s">
        <v>26</v>
      </c>
    </row>
    <row r="29" spans="4:12" ht="15.75" x14ac:dyDescent="0.25">
      <c r="D29" s="13" t="s">
        <v>45</v>
      </c>
      <c r="E29" s="27">
        <v>11</v>
      </c>
      <c r="F29" s="27">
        <v>3</v>
      </c>
      <c r="G29" s="27">
        <v>8</v>
      </c>
      <c r="H29" s="27">
        <v>5</v>
      </c>
      <c r="I29" s="27">
        <v>3</v>
      </c>
      <c r="J29" s="27">
        <v>4</v>
      </c>
      <c r="K29" s="27">
        <v>4</v>
      </c>
      <c r="L29" s="27" t="s">
        <v>26</v>
      </c>
    </row>
    <row r="30" spans="4:12" ht="15.75" x14ac:dyDescent="0.25">
      <c r="D30" s="13" t="s">
        <v>46</v>
      </c>
      <c r="E30" s="27">
        <v>6</v>
      </c>
      <c r="F30" s="27">
        <v>3</v>
      </c>
      <c r="G30" s="27">
        <v>3</v>
      </c>
      <c r="H30" s="27">
        <v>3</v>
      </c>
      <c r="I30" s="27" t="s">
        <v>26</v>
      </c>
      <c r="J30" s="27">
        <v>9</v>
      </c>
      <c r="K30" s="27">
        <v>9</v>
      </c>
      <c r="L30" s="27" t="s">
        <v>26</v>
      </c>
    </row>
    <row r="31" spans="4:12" ht="15.75" x14ac:dyDescent="0.25">
      <c r="D31" s="13" t="s">
        <v>47</v>
      </c>
      <c r="E31" s="27">
        <v>12</v>
      </c>
      <c r="F31" s="27">
        <v>7</v>
      </c>
      <c r="G31" s="27">
        <v>5</v>
      </c>
      <c r="H31" s="27" t="s">
        <v>25</v>
      </c>
      <c r="I31" s="27" t="s">
        <v>25</v>
      </c>
      <c r="J31" s="27">
        <v>8</v>
      </c>
      <c r="K31" s="27" t="s">
        <v>25</v>
      </c>
      <c r="L31" s="27" t="s">
        <v>25</v>
      </c>
    </row>
    <row r="32" spans="4:12" ht="15.75" x14ac:dyDescent="0.25">
      <c r="D32" s="13" t="s">
        <v>48</v>
      </c>
      <c r="E32" s="27">
        <v>13</v>
      </c>
      <c r="F32" s="27">
        <v>3</v>
      </c>
      <c r="G32" s="27">
        <v>10</v>
      </c>
      <c r="H32" s="27">
        <v>6</v>
      </c>
      <c r="I32" s="27">
        <v>4</v>
      </c>
      <c r="J32" s="27">
        <v>14</v>
      </c>
      <c r="K32" s="27">
        <v>14</v>
      </c>
      <c r="L32" s="27" t="s">
        <v>26</v>
      </c>
    </row>
    <row r="33" spans="4:12" ht="15.75" x14ac:dyDescent="0.25">
      <c r="D33" s="13" t="s">
        <v>49</v>
      </c>
      <c r="E33" s="27">
        <v>7</v>
      </c>
      <c r="F33" s="27" t="s">
        <v>25</v>
      </c>
      <c r="G33" s="27" t="s">
        <v>25</v>
      </c>
      <c r="H33" s="27" t="s">
        <v>25</v>
      </c>
      <c r="I33" s="27" t="s">
        <v>25</v>
      </c>
      <c r="J33" s="27">
        <v>4</v>
      </c>
      <c r="K33" s="27">
        <v>4</v>
      </c>
      <c r="L33" s="27" t="s">
        <v>26</v>
      </c>
    </row>
    <row r="34" spans="4:12" ht="15.75" x14ac:dyDescent="0.25">
      <c r="D34" s="13" t="s">
        <v>50</v>
      </c>
      <c r="E34" s="27">
        <v>8</v>
      </c>
      <c r="F34" s="27" t="s">
        <v>25</v>
      </c>
      <c r="G34" s="27" t="s">
        <v>25</v>
      </c>
      <c r="H34" s="27" t="s">
        <v>25</v>
      </c>
      <c r="I34" s="27" t="s">
        <v>26</v>
      </c>
      <c r="J34" s="27">
        <v>6</v>
      </c>
      <c r="K34" s="27">
        <v>6</v>
      </c>
      <c r="L34" s="27" t="s">
        <v>26</v>
      </c>
    </row>
    <row r="35" spans="4:12" ht="15.75" customHeight="1" x14ac:dyDescent="0.25">
      <c r="D35" s="13" t="s">
        <v>51</v>
      </c>
      <c r="E35" s="27">
        <v>8</v>
      </c>
      <c r="F35" s="27" t="s">
        <v>25</v>
      </c>
      <c r="G35" s="27" t="s">
        <v>25</v>
      </c>
      <c r="H35" s="27" t="s">
        <v>25</v>
      </c>
      <c r="I35" s="27" t="s">
        <v>26</v>
      </c>
      <c r="J35" s="27">
        <v>10</v>
      </c>
      <c r="K35" s="27">
        <v>10</v>
      </c>
      <c r="L35" s="27" t="s">
        <v>26</v>
      </c>
    </row>
    <row r="36" spans="4:12" ht="15.75" x14ac:dyDescent="0.25">
      <c r="D36" s="13" t="s">
        <v>52</v>
      </c>
      <c r="E36" s="27">
        <v>11</v>
      </c>
      <c r="F36" s="27">
        <v>5</v>
      </c>
      <c r="G36" s="27">
        <v>6</v>
      </c>
      <c r="H36" s="27" t="s">
        <v>25</v>
      </c>
      <c r="I36" s="27" t="s">
        <v>25</v>
      </c>
      <c r="J36" s="27">
        <v>18</v>
      </c>
      <c r="K36" s="27" t="s">
        <v>25</v>
      </c>
      <c r="L36" s="27" t="s">
        <v>25</v>
      </c>
    </row>
    <row r="37" spans="4:12" ht="15.75" x14ac:dyDescent="0.25">
      <c r="D37" s="11" t="s">
        <v>53</v>
      </c>
      <c r="E37" s="27">
        <v>5</v>
      </c>
      <c r="F37" s="27" t="s">
        <v>25</v>
      </c>
      <c r="G37" s="27" t="s">
        <v>25</v>
      </c>
      <c r="H37" s="27" t="s">
        <v>25</v>
      </c>
      <c r="I37" s="27" t="s">
        <v>26</v>
      </c>
      <c r="J37" s="27">
        <v>4</v>
      </c>
      <c r="K37" s="27" t="s">
        <v>25</v>
      </c>
      <c r="L37" s="27" t="s">
        <v>25</v>
      </c>
    </row>
    <row r="38" spans="4:12" ht="15.75" x14ac:dyDescent="0.25">
      <c r="D38" s="13" t="s">
        <v>54</v>
      </c>
      <c r="E38" s="27" t="s">
        <v>25</v>
      </c>
      <c r="F38" s="27" t="s">
        <v>25</v>
      </c>
      <c r="G38" s="27" t="s">
        <v>26</v>
      </c>
      <c r="H38" s="27" t="s">
        <v>26</v>
      </c>
      <c r="I38" s="27" t="s">
        <v>26</v>
      </c>
      <c r="J38" s="27">
        <v>4</v>
      </c>
      <c r="K38" s="27" t="s">
        <v>25</v>
      </c>
      <c r="L38" s="27" t="s">
        <v>25</v>
      </c>
    </row>
    <row r="39" spans="4:12" ht="15.75" x14ac:dyDescent="0.25">
      <c r="D39" s="13" t="s">
        <v>55</v>
      </c>
      <c r="E39" s="27" t="s">
        <v>25</v>
      </c>
      <c r="F39" s="27" t="s">
        <v>25</v>
      </c>
      <c r="G39" s="27" t="s">
        <v>26</v>
      </c>
      <c r="H39" s="27" t="s">
        <v>26</v>
      </c>
      <c r="I39" s="27" t="s">
        <v>26</v>
      </c>
      <c r="J39" s="27" t="s">
        <v>26</v>
      </c>
      <c r="K39" s="27" t="s">
        <v>26</v>
      </c>
      <c r="L39" s="27" t="s">
        <v>26</v>
      </c>
    </row>
    <row r="40" spans="4:12" ht="15.75" x14ac:dyDescent="0.25">
      <c r="D40" s="13" t="s">
        <v>56</v>
      </c>
      <c r="E40" s="27" t="s">
        <v>26</v>
      </c>
      <c r="F40" s="27" t="s">
        <v>26</v>
      </c>
      <c r="G40" s="27" t="s">
        <v>26</v>
      </c>
      <c r="H40" s="27" t="s">
        <v>26</v>
      </c>
      <c r="I40" s="27" t="s">
        <v>26</v>
      </c>
      <c r="J40" s="27" t="s">
        <v>26</v>
      </c>
      <c r="K40" s="27" t="s">
        <v>26</v>
      </c>
      <c r="L40" s="27" t="s">
        <v>26</v>
      </c>
    </row>
    <row r="41" spans="4:12" ht="15.75" x14ac:dyDescent="0.25">
      <c r="D41" s="14" t="s">
        <v>57</v>
      </c>
      <c r="E41" s="27" t="s">
        <v>25</v>
      </c>
      <c r="F41" s="27" t="s">
        <v>25</v>
      </c>
      <c r="G41" s="27" t="s">
        <v>26</v>
      </c>
      <c r="H41" s="27" t="s">
        <v>26</v>
      </c>
      <c r="I41" s="27" t="s">
        <v>26</v>
      </c>
      <c r="J41" s="27" t="s">
        <v>26</v>
      </c>
      <c r="K41" s="27" t="s">
        <v>26</v>
      </c>
      <c r="L41" s="27" t="s">
        <v>26</v>
      </c>
    </row>
    <row r="42" spans="4:12" ht="15.75" x14ac:dyDescent="0.25">
      <c r="D42" s="13" t="s">
        <v>58</v>
      </c>
      <c r="E42" s="27" t="s">
        <v>25</v>
      </c>
      <c r="F42" s="27" t="s">
        <v>26</v>
      </c>
      <c r="G42" s="27" t="s">
        <v>25</v>
      </c>
      <c r="H42" s="27" t="s">
        <v>25</v>
      </c>
      <c r="I42" s="27" t="s">
        <v>26</v>
      </c>
      <c r="J42" s="27" t="s">
        <v>26</v>
      </c>
      <c r="K42" s="27" t="s">
        <v>26</v>
      </c>
      <c r="L42" s="27" t="s">
        <v>26</v>
      </c>
    </row>
  </sheetData>
  <mergeCells count="12">
    <mergeCell ref="K4:K5"/>
    <mergeCell ref="L4:L5"/>
    <mergeCell ref="E1:L1"/>
    <mergeCell ref="D2:L2"/>
    <mergeCell ref="D3:D5"/>
    <mergeCell ref="E3:E5"/>
    <mergeCell ref="F3:I3"/>
    <mergeCell ref="J3:J5"/>
    <mergeCell ref="K3:L3"/>
    <mergeCell ref="F4:F5"/>
    <mergeCell ref="G4:G5"/>
    <mergeCell ref="H4:I4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D1:M42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33.19921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255" width="8.796875" style="3"/>
    <col min="256" max="258" width="0" style="3" hidden="1" customWidth="1"/>
    <col min="259" max="259" width="21.796875" style="3" customWidth="1"/>
    <col min="260" max="260" width="13.69921875" style="3" customWidth="1"/>
    <col min="261" max="261" width="13.5" style="3" customWidth="1"/>
    <col min="262" max="262" width="8.69921875" style="3" customWidth="1"/>
    <col min="263" max="263" width="8.19921875" style="3" customWidth="1"/>
    <col min="264" max="264" width="7.796875" style="3" customWidth="1"/>
    <col min="265" max="265" width="11.5" style="3" customWidth="1"/>
    <col min="266" max="266" width="8.59765625" style="3" customWidth="1"/>
    <col min="267" max="267" width="7.5" style="3" customWidth="1"/>
    <col min="268" max="268" width="10.59765625" style="3" customWidth="1"/>
    <col min="269" max="511" width="8.796875" style="3"/>
    <col min="512" max="514" width="0" style="3" hidden="1" customWidth="1"/>
    <col min="515" max="515" width="21.796875" style="3" customWidth="1"/>
    <col min="516" max="516" width="13.69921875" style="3" customWidth="1"/>
    <col min="517" max="517" width="13.5" style="3" customWidth="1"/>
    <col min="518" max="518" width="8.69921875" style="3" customWidth="1"/>
    <col min="519" max="519" width="8.19921875" style="3" customWidth="1"/>
    <col min="520" max="520" width="7.796875" style="3" customWidth="1"/>
    <col min="521" max="521" width="11.5" style="3" customWidth="1"/>
    <col min="522" max="522" width="8.59765625" style="3" customWidth="1"/>
    <col min="523" max="523" width="7.5" style="3" customWidth="1"/>
    <col min="524" max="524" width="10.59765625" style="3" customWidth="1"/>
    <col min="525" max="767" width="8.796875" style="3"/>
    <col min="768" max="770" width="0" style="3" hidden="1" customWidth="1"/>
    <col min="771" max="771" width="21.796875" style="3" customWidth="1"/>
    <col min="772" max="772" width="13.69921875" style="3" customWidth="1"/>
    <col min="773" max="773" width="13.5" style="3" customWidth="1"/>
    <col min="774" max="774" width="8.69921875" style="3" customWidth="1"/>
    <col min="775" max="775" width="8.19921875" style="3" customWidth="1"/>
    <col min="776" max="776" width="7.796875" style="3" customWidth="1"/>
    <col min="777" max="777" width="11.5" style="3" customWidth="1"/>
    <col min="778" max="778" width="8.59765625" style="3" customWidth="1"/>
    <col min="779" max="779" width="7.5" style="3" customWidth="1"/>
    <col min="780" max="780" width="10.59765625" style="3" customWidth="1"/>
    <col min="781" max="1023" width="8.796875" style="3"/>
    <col min="1024" max="1026" width="0" style="3" hidden="1" customWidth="1"/>
    <col min="1027" max="1027" width="21.796875" style="3" customWidth="1"/>
    <col min="1028" max="1028" width="13.69921875" style="3" customWidth="1"/>
    <col min="1029" max="1029" width="13.5" style="3" customWidth="1"/>
    <col min="1030" max="1030" width="8.69921875" style="3" customWidth="1"/>
    <col min="1031" max="1031" width="8.19921875" style="3" customWidth="1"/>
    <col min="1032" max="1032" width="7.796875" style="3" customWidth="1"/>
    <col min="1033" max="1033" width="11.5" style="3" customWidth="1"/>
    <col min="1034" max="1034" width="8.59765625" style="3" customWidth="1"/>
    <col min="1035" max="1035" width="7.5" style="3" customWidth="1"/>
    <col min="1036" max="1036" width="10.59765625" style="3" customWidth="1"/>
    <col min="1037" max="1279" width="8.796875" style="3"/>
    <col min="1280" max="1282" width="0" style="3" hidden="1" customWidth="1"/>
    <col min="1283" max="1283" width="21.796875" style="3" customWidth="1"/>
    <col min="1284" max="1284" width="13.69921875" style="3" customWidth="1"/>
    <col min="1285" max="1285" width="13.5" style="3" customWidth="1"/>
    <col min="1286" max="1286" width="8.69921875" style="3" customWidth="1"/>
    <col min="1287" max="1287" width="8.19921875" style="3" customWidth="1"/>
    <col min="1288" max="1288" width="7.796875" style="3" customWidth="1"/>
    <col min="1289" max="1289" width="11.5" style="3" customWidth="1"/>
    <col min="1290" max="1290" width="8.59765625" style="3" customWidth="1"/>
    <col min="1291" max="1291" width="7.5" style="3" customWidth="1"/>
    <col min="1292" max="1292" width="10.59765625" style="3" customWidth="1"/>
    <col min="1293" max="1535" width="8.796875" style="3"/>
    <col min="1536" max="1538" width="0" style="3" hidden="1" customWidth="1"/>
    <col min="1539" max="1539" width="21.796875" style="3" customWidth="1"/>
    <col min="1540" max="1540" width="13.69921875" style="3" customWidth="1"/>
    <col min="1541" max="1541" width="13.5" style="3" customWidth="1"/>
    <col min="1542" max="1542" width="8.69921875" style="3" customWidth="1"/>
    <col min="1543" max="1543" width="8.19921875" style="3" customWidth="1"/>
    <col min="1544" max="1544" width="7.796875" style="3" customWidth="1"/>
    <col min="1545" max="1545" width="11.5" style="3" customWidth="1"/>
    <col min="1546" max="1546" width="8.59765625" style="3" customWidth="1"/>
    <col min="1547" max="1547" width="7.5" style="3" customWidth="1"/>
    <col min="1548" max="1548" width="10.59765625" style="3" customWidth="1"/>
    <col min="1549" max="1791" width="8.796875" style="3"/>
    <col min="1792" max="1794" width="0" style="3" hidden="1" customWidth="1"/>
    <col min="1795" max="1795" width="21.796875" style="3" customWidth="1"/>
    <col min="1796" max="1796" width="13.69921875" style="3" customWidth="1"/>
    <col min="1797" max="1797" width="13.5" style="3" customWidth="1"/>
    <col min="1798" max="1798" width="8.69921875" style="3" customWidth="1"/>
    <col min="1799" max="1799" width="8.19921875" style="3" customWidth="1"/>
    <col min="1800" max="1800" width="7.796875" style="3" customWidth="1"/>
    <col min="1801" max="1801" width="11.5" style="3" customWidth="1"/>
    <col min="1802" max="1802" width="8.59765625" style="3" customWidth="1"/>
    <col min="1803" max="1803" width="7.5" style="3" customWidth="1"/>
    <col min="1804" max="1804" width="10.59765625" style="3" customWidth="1"/>
    <col min="1805" max="2047" width="8.796875" style="3"/>
    <col min="2048" max="2050" width="0" style="3" hidden="1" customWidth="1"/>
    <col min="2051" max="2051" width="21.796875" style="3" customWidth="1"/>
    <col min="2052" max="2052" width="13.69921875" style="3" customWidth="1"/>
    <col min="2053" max="2053" width="13.5" style="3" customWidth="1"/>
    <col min="2054" max="2054" width="8.69921875" style="3" customWidth="1"/>
    <col min="2055" max="2055" width="8.19921875" style="3" customWidth="1"/>
    <col min="2056" max="2056" width="7.796875" style="3" customWidth="1"/>
    <col min="2057" max="2057" width="11.5" style="3" customWidth="1"/>
    <col min="2058" max="2058" width="8.59765625" style="3" customWidth="1"/>
    <col min="2059" max="2059" width="7.5" style="3" customWidth="1"/>
    <col min="2060" max="2060" width="10.59765625" style="3" customWidth="1"/>
    <col min="2061" max="2303" width="8.796875" style="3"/>
    <col min="2304" max="2306" width="0" style="3" hidden="1" customWidth="1"/>
    <col min="2307" max="2307" width="21.796875" style="3" customWidth="1"/>
    <col min="2308" max="2308" width="13.69921875" style="3" customWidth="1"/>
    <col min="2309" max="2309" width="13.5" style="3" customWidth="1"/>
    <col min="2310" max="2310" width="8.69921875" style="3" customWidth="1"/>
    <col min="2311" max="2311" width="8.19921875" style="3" customWidth="1"/>
    <col min="2312" max="2312" width="7.796875" style="3" customWidth="1"/>
    <col min="2313" max="2313" width="11.5" style="3" customWidth="1"/>
    <col min="2314" max="2314" width="8.59765625" style="3" customWidth="1"/>
    <col min="2315" max="2315" width="7.5" style="3" customWidth="1"/>
    <col min="2316" max="2316" width="10.59765625" style="3" customWidth="1"/>
    <col min="2317" max="2559" width="8.796875" style="3"/>
    <col min="2560" max="2562" width="0" style="3" hidden="1" customWidth="1"/>
    <col min="2563" max="2563" width="21.796875" style="3" customWidth="1"/>
    <col min="2564" max="2564" width="13.69921875" style="3" customWidth="1"/>
    <col min="2565" max="2565" width="13.5" style="3" customWidth="1"/>
    <col min="2566" max="2566" width="8.69921875" style="3" customWidth="1"/>
    <col min="2567" max="2567" width="8.19921875" style="3" customWidth="1"/>
    <col min="2568" max="2568" width="7.796875" style="3" customWidth="1"/>
    <col min="2569" max="2569" width="11.5" style="3" customWidth="1"/>
    <col min="2570" max="2570" width="8.59765625" style="3" customWidth="1"/>
    <col min="2571" max="2571" width="7.5" style="3" customWidth="1"/>
    <col min="2572" max="2572" width="10.59765625" style="3" customWidth="1"/>
    <col min="2573" max="2815" width="8.796875" style="3"/>
    <col min="2816" max="2818" width="0" style="3" hidden="1" customWidth="1"/>
    <col min="2819" max="2819" width="21.796875" style="3" customWidth="1"/>
    <col min="2820" max="2820" width="13.69921875" style="3" customWidth="1"/>
    <col min="2821" max="2821" width="13.5" style="3" customWidth="1"/>
    <col min="2822" max="2822" width="8.69921875" style="3" customWidth="1"/>
    <col min="2823" max="2823" width="8.19921875" style="3" customWidth="1"/>
    <col min="2824" max="2824" width="7.796875" style="3" customWidth="1"/>
    <col min="2825" max="2825" width="11.5" style="3" customWidth="1"/>
    <col min="2826" max="2826" width="8.59765625" style="3" customWidth="1"/>
    <col min="2827" max="2827" width="7.5" style="3" customWidth="1"/>
    <col min="2828" max="2828" width="10.59765625" style="3" customWidth="1"/>
    <col min="2829" max="3071" width="8.796875" style="3"/>
    <col min="3072" max="3074" width="0" style="3" hidden="1" customWidth="1"/>
    <col min="3075" max="3075" width="21.796875" style="3" customWidth="1"/>
    <col min="3076" max="3076" width="13.69921875" style="3" customWidth="1"/>
    <col min="3077" max="3077" width="13.5" style="3" customWidth="1"/>
    <col min="3078" max="3078" width="8.69921875" style="3" customWidth="1"/>
    <col min="3079" max="3079" width="8.19921875" style="3" customWidth="1"/>
    <col min="3080" max="3080" width="7.796875" style="3" customWidth="1"/>
    <col min="3081" max="3081" width="11.5" style="3" customWidth="1"/>
    <col min="3082" max="3082" width="8.59765625" style="3" customWidth="1"/>
    <col min="3083" max="3083" width="7.5" style="3" customWidth="1"/>
    <col min="3084" max="3084" width="10.59765625" style="3" customWidth="1"/>
    <col min="3085" max="3327" width="8.796875" style="3"/>
    <col min="3328" max="3330" width="0" style="3" hidden="1" customWidth="1"/>
    <col min="3331" max="3331" width="21.796875" style="3" customWidth="1"/>
    <col min="3332" max="3332" width="13.69921875" style="3" customWidth="1"/>
    <col min="3333" max="3333" width="13.5" style="3" customWidth="1"/>
    <col min="3334" max="3334" width="8.69921875" style="3" customWidth="1"/>
    <col min="3335" max="3335" width="8.19921875" style="3" customWidth="1"/>
    <col min="3336" max="3336" width="7.796875" style="3" customWidth="1"/>
    <col min="3337" max="3337" width="11.5" style="3" customWidth="1"/>
    <col min="3338" max="3338" width="8.59765625" style="3" customWidth="1"/>
    <col min="3339" max="3339" width="7.5" style="3" customWidth="1"/>
    <col min="3340" max="3340" width="10.59765625" style="3" customWidth="1"/>
    <col min="3341" max="3583" width="8.796875" style="3"/>
    <col min="3584" max="3586" width="0" style="3" hidden="1" customWidth="1"/>
    <col min="3587" max="3587" width="21.796875" style="3" customWidth="1"/>
    <col min="3588" max="3588" width="13.69921875" style="3" customWidth="1"/>
    <col min="3589" max="3589" width="13.5" style="3" customWidth="1"/>
    <col min="3590" max="3590" width="8.69921875" style="3" customWidth="1"/>
    <col min="3591" max="3591" width="8.19921875" style="3" customWidth="1"/>
    <col min="3592" max="3592" width="7.796875" style="3" customWidth="1"/>
    <col min="3593" max="3593" width="11.5" style="3" customWidth="1"/>
    <col min="3594" max="3594" width="8.59765625" style="3" customWidth="1"/>
    <col min="3595" max="3595" width="7.5" style="3" customWidth="1"/>
    <col min="3596" max="3596" width="10.59765625" style="3" customWidth="1"/>
    <col min="3597" max="3839" width="8.796875" style="3"/>
    <col min="3840" max="3842" width="0" style="3" hidden="1" customWidth="1"/>
    <col min="3843" max="3843" width="21.796875" style="3" customWidth="1"/>
    <col min="3844" max="3844" width="13.69921875" style="3" customWidth="1"/>
    <col min="3845" max="3845" width="13.5" style="3" customWidth="1"/>
    <col min="3846" max="3846" width="8.69921875" style="3" customWidth="1"/>
    <col min="3847" max="3847" width="8.19921875" style="3" customWidth="1"/>
    <col min="3848" max="3848" width="7.796875" style="3" customWidth="1"/>
    <col min="3849" max="3849" width="11.5" style="3" customWidth="1"/>
    <col min="3850" max="3850" width="8.59765625" style="3" customWidth="1"/>
    <col min="3851" max="3851" width="7.5" style="3" customWidth="1"/>
    <col min="3852" max="3852" width="10.59765625" style="3" customWidth="1"/>
    <col min="3853" max="4095" width="8.796875" style="3"/>
    <col min="4096" max="4098" width="0" style="3" hidden="1" customWidth="1"/>
    <col min="4099" max="4099" width="21.796875" style="3" customWidth="1"/>
    <col min="4100" max="4100" width="13.69921875" style="3" customWidth="1"/>
    <col min="4101" max="4101" width="13.5" style="3" customWidth="1"/>
    <col min="4102" max="4102" width="8.69921875" style="3" customWidth="1"/>
    <col min="4103" max="4103" width="8.19921875" style="3" customWidth="1"/>
    <col min="4104" max="4104" width="7.796875" style="3" customWidth="1"/>
    <col min="4105" max="4105" width="11.5" style="3" customWidth="1"/>
    <col min="4106" max="4106" width="8.59765625" style="3" customWidth="1"/>
    <col min="4107" max="4107" width="7.5" style="3" customWidth="1"/>
    <col min="4108" max="4108" width="10.59765625" style="3" customWidth="1"/>
    <col min="4109" max="4351" width="8.796875" style="3"/>
    <col min="4352" max="4354" width="0" style="3" hidden="1" customWidth="1"/>
    <col min="4355" max="4355" width="21.796875" style="3" customWidth="1"/>
    <col min="4356" max="4356" width="13.69921875" style="3" customWidth="1"/>
    <col min="4357" max="4357" width="13.5" style="3" customWidth="1"/>
    <col min="4358" max="4358" width="8.69921875" style="3" customWidth="1"/>
    <col min="4359" max="4359" width="8.19921875" style="3" customWidth="1"/>
    <col min="4360" max="4360" width="7.796875" style="3" customWidth="1"/>
    <col min="4361" max="4361" width="11.5" style="3" customWidth="1"/>
    <col min="4362" max="4362" width="8.59765625" style="3" customWidth="1"/>
    <col min="4363" max="4363" width="7.5" style="3" customWidth="1"/>
    <col min="4364" max="4364" width="10.59765625" style="3" customWidth="1"/>
    <col min="4365" max="4607" width="8.796875" style="3"/>
    <col min="4608" max="4610" width="0" style="3" hidden="1" customWidth="1"/>
    <col min="4611" max="4611" width="21.796875" style="3" customWidth="1"/>
    <col min="4612" max="4612" width="13.69921875" style="3" customWidth="1"/>
    <col min="4613" max="4613" width="13.5" style="3" customWidth="1"/>
    <col min="4614" max="4614" width="8.69921875" style="3" customWidth="1"/>
    <col min="4615" max="4615" width="8.19921875" style="3" customWidth="1"/>
    <col min="4616" max="4616" width="7.796875" style="3" customWidth="1"/>
    <col min="4617" max="4617" width="11.5" style="3" customWidth="1"/>
    <col min="4618" max="4618" width="8.59765625" style="3" customWidth="1"/>
    <col min="4619" max="4619" width="7.5" style="3" customWidth="1"/>
    <col min="4620" max="4620" width="10.59765625" style="3" customWidth="1"/>
    <col min="4621" max="4863" width="8.796875" style="3"/>
    <col min="4864" max="4866" width="0" style="3" hidden="1" customWidth="1"/>
    <col min="4867" max="4867" width="21.796875" style="3" customWidth="1"/>
    <col min="4868" max="4868" width="13.69921875" style="3" customWidth="1"/>
    <col min="4869" max="4869" width="13.5" style="3" customWidth="1"/>
    <col min="4870" max="4870" width="8.69921875" style="3" customWidth="1"/>
    <col min="4871" max="4871" width="8.19921875" style="3" customWidth="1"/>
    <col min="4872" max="4872" width="7.796875" style="3" customWidth="1"/>
    <col min="4873" max="4873" width="11.5" style="3" customWidth="1"/>
    <col min="4874" max="4874" width="8.59765625" style="3" customWidth="1"/>
    <col min="4875" max="4875" width="7.5" style="3" customWidth="1"/>
    <col min="4876" max="4876" width="10.59765625" style="3" customWidth="1"/>
    <col min="4877" max="5119" width="8.796875" style="3"/>
    <col min="5120" max="5122" width="0" style="3" hidden="1" customWidth="1"/>
    <col min="5123" max="5123" width="21.796875" style="3" customWidth="1"/>
    <col min="5124" max="5124" width="13.69921875" style="3" customWidth="1"/>
    <col min="5125" max="5125" width="13.5" style="3" customWidth="1"/>
    <col min="5126" max="5126" width="8.69921875" style="3" customWidth="1"/>
    <col min="5127" max="5127" width="8.19921875" style="3" customWidth="1"/>
    <col min="5128" max="5128" width="7.796875" style="3" customWidth="1"/>
    <col min="5129" max="5129" width="11.5" style="3" customWidth="1"/>
    <col min="5130" max="5130" width="8.59765625" style="3" customWidth="1"/>
    <col min="5131" max="5131" width="7.5" style="3" customWidth="1"/>
    <col min="5132" max="5132" width="10.59765625" style="3" customWidth="1"/>
    <col min="5133" max="5375" width="8.796875" style="3"/>
    <col min="5376" max="5378" width="0" style="3" hidden="1" customWidth="1"/>
    <col min="5379" max="5379" width="21.796875" style="3" customWidth="1"/>
    <col min="5380" max="5380" width="13.69921875" style="3" customWidth="1"/>
    <col min="5381" max="5381" width="13.5" style="3" customWidth="1"/>
    <col min="5382" max="5382" width="8.69921875" style="3" customWidth="1"/>
    <col min="5383" max="5383" width="8.19921875" style="3" customWidth="1"/>
    <col min="5384" max="5384" width="7.796875" style="3" customWidth="1"/>
    <col min="5385" max="5385" width="11.5" style="3" customWidth="1"/>
    <col min="5386" max="5386" width="8.59765625" style="3" customWidth="1"/>
    <col min="5387" max="5387" width="7.5" style="3" customWidth="1"/>
    <col min="5388" max="5388" width="10.59765625" style="3" customWidth="1"/>
    <col min="5389" max="5631" width="8.796875" style="3"/>
    <col min="5632" max="5634" width="0" style="3" hidden="1" customWidth="1"/>
    <col min="5635" max="5635" width="21.796875" style="3" customWidth="1"/>
    <col min="5636" max="5636" width="13.69921875" style="3" customWidth="1"/>
    <col min="5637" max="5637" width="13.5" style="3" customWidth="1"/>
    <col min="5638" max="5638" width="8.69921875" style="3" customWidth="1"/>
    <col min="5639" max="5639" width="8.19921875" style="3" customWidth="1"/>
    <col min="5640" max="5640" width="7.796875" style="3" customWidth="1"/>
    <col min="5641" max="5641" width="11.5" style="3" customWidth="1"/>
    <col min="5642" max="5642" width="8.59765625" style="3" customWidth="1"/>
    <col min="5643" max="5643" width="7.5" style="3" customWidth="1"/>
    <col min="5644" max="5644" width="10.59765625" style="3" customWidth="1"/>
    <col min="5645" max="5887" width="8.796875" style="3"/>
    <col min="5888" max="5890" width="0" style="3" hidden="1" customWidth="1"/>
    <col min="5891" max="5891" width="21.796875" style="3" customWidth="1"/>
    <col min="5892" max="5892" width="13.69921875" style="3" customWidth="1"/>
    <col min="5893" max="5893" width="13.5" style="3" customWidth="1"/>
    <col min="5894" max="5894" width="8.69921875" style="3" customWidth="1"/>
    <col min="5895" max="5895" width="8.19921875" style="3" customWidth="1"/>
    <col min="5896" max="5896" width="7.796875" style="3" customWidth="1"/>
    <col min="5897" max="5897" width="11.5" style="3" customWidth="1"/>
    <col min="5898" max="5898" width="8.59765625" style="3" customWidth="1"/>
    <col min="5899" max="5899" width="7.5" style="3" customWidth="1"/>
    <col min="5900" max="5900" width="10.59765625" style="3" customWidth="1"/>
    <col min="5901" max="6143" width="8.796875" style="3"/>
    <col min="6144" max="6146" width="0" style="3" hidden="1" customWidth="1"/>
    <col min="6147" max="6147" width="21.796875" style="3" customWidth="1"/>
    <col min="6148" max="6148" width="13.69921875" style="3" customWidth="1"/>
    <col min="6149" max="6149" width="13.5" style="3" customWidth="1"/>
    <col min="6150" max="6150" width="8.69921875" style="3" customWidth="1"/>
    <col min="6151" max="6151" width="8.19921875" style="3" customWidth="1"/>
    <col min="6152" max="6152" width="7.796875" style="3" customWidth="1"/>
    <col min="6153" max="6153" width="11.5" style="3" customWidth="1"/>
    <col min="6154" max="6154" width="8.59765625" style="3" customWidth="1"/>
    <col min="6155" max="6155" width="7.5" style="3" customWidth="1"/>
    <col min="6156" max="6156" width="10.59765625" style="3" customWidth="1"/>
    <col min="6157" max="6399" width="8.796875" style="3"/>
    <col min="6400" max="6402" width="0" style="3" hidden="1" customWidth="1"/>
    <col min="6403" max="6403" width="21.796875" style="3" customWidth="1"/>
    <col min="6404" max="6404" width="13.69921875" style="3" customWidth="1"/>
    <col min="6405" max="6405" width="13.5" style="3" customWidth="1"/>
    <col min="6406" max="6406" width="8.69921875" style="3" customWidth="1"/>
    <col min="6407" max="6407" width="8.19921875" style="3" customWidth="1"/>
    <col min="6408" max="6408" width="7.796875" style="3" customWidth="1"/>
    <col min="6409" max="6409" width="11.5" style="3" customWidth="1"/>
    <col min="6410" max="6410" width="8.59765625" style="3" customWidth="1"/>
    <col min="6411" max="6411" width="7.5" style="3" customWidth="1"/>
    <col min="6412" max="6412" width="10.59765625" style="3" customWidth="1"/>
    <col min="6413" max="6655" width="8.796875" style="3"/>
    <col min="6656" max="6658" width="0" style="3" hidden="1" customWidth="1"/>
    <col min="6659" max="6659" width="21.796875" style="3" customWidth="1"/>
    <col min="6660" max="6660" width="13.69921875" style="3" customWidth="1"/>
    <col min="6661" max="6661" width="13.5" style="3" customWidth="1"/>
    <col min="6662" max="6662" width="8.69921875" style="3" customWidth="1"/>
    <col min="6663" max="6663" width="8.19921875" style="3" customWidth="1"/>
    <col min="6664" max="6664" width="7.796875" style="3" customWidth="1"/>
    <col min="6665" max="6665" width="11.5" style="3" customWidth="1"/>
    <col min="6666" max="6666" width="8.59765625" style="3" customWidth="1"/>
    <col min="6667" max="6667" width="7.5" style="3" customWidth="1"/>
    <col min="6668" max="6668" width="10.59765625" style="3" customWidth="1"/>
    <col min="6669" max="6911" width="8.796875" style="3"/>
    <col min="6912" max="6914" width="0" style="3" hidden="1" customWidth="1"/>
    <col min="6915" max="6915" width="21.796875" style="3" customWidth="1"/>
    <col min="6916" max="6916" width="13.69921875" style="3" customWidth="1"/>
    <col min="6917" max="6917" width="13.5" style="3" customWidth="1"/>
    <col min="6918" max="6918" width="8.69921875" style="3" customWidth="1"/>
    <col min="6919" max="6919" width="8.19921875" style="3" customWidth="1"/>
    <col min="6920" max="6920" width="7.796875" style="3" customWidth="1"/>
    <col min="6921" max="6921" width="11.5" style="3" customWidth="1"/>
    <col min="6922" max="6922" width="8.59765625" style="3" customWidth="1"/>
    <col min="6923" max="6923" width="7.5" style="3" customWidth="1"/>
    <col min="6924" max="6924" width="10.59765625" style="3" customWidth="1"/>
    <col min="6925" max="7167" width="8.796875" style="3"/>
    <col min="7168" max="7170" width="0" style="3" hidden="1" customWidth="1"/>
    <col min="7171" max="7171" width="21.796875" style="3" customWidth="1"/>
    <col min="7172" max="7172" width="13.69921875" style="3" customWidth="1"/>
    <col min="7173" max="7173" width="13.5" style="3" customWidth="1"/>
    <col min="7174" max="7174" width="8.69921875" style="3" customWidth="1"/>
    <col min="7175" max="7175" width="8.19921875" style="3" customWidth="1"/>
    <col min="7176" max="7176" width="7.796875" style="3" customWidth="1"/>
    <col min="7177" max="7177" width="11.5" style="3" customWidth="1"/>
    <col min="7178" max="7178" width="8.59765625" style="3" customWidth="1"/>
    <col min="7179" max="7179" width="7.5" style="3" customWidth="1"/>
    <col min="7180" max="7180" width="10.59765625" style="3" customWidth="1"/>
    <col min="7181" max="7423" width="8.796875" style="3"/>
    <col min="7424" max="7426" width="0" style="3" hidden="1" customWidth="1"/>
    <col min="7427" max="7427" width="21.796875" style="3" customWidth="1"/>
    <col min="7428" max="7428" width="13.69921875" style="3" customWidth="1"/>
    <col min="7429" max="7429" width="13.5" style="3" customWidth="1"/>
    <col min="7430" max="7430" width="8.69921875" style="3" customWidth="1"/>
    <col min="7431" max="7431" width="8.19921875" style="3" customWidth="1"/>
    <col min="7432" max="7432" width="7.796875" style="3" customWidth="1"/>
    <col min="7433" max="7433" width="11.5" style="3" customWidth="1"/>
    <col min="7434" max="7434" width="8.59765625" style="3" customWidth="1"/>
    <col min="7435" max="7435" width="7.5" style="3" customWidth="1"/>
    <col min="7436" max="7436" width="10.59765625" style="3" customWidth="1"/>
    <col min="7437" max="7679" width="8.796875" style="3"/>
    <col min="7680" max="7682" width="0" style="3" hidden="1" customWidth="1"/>
    <col min="7683" max="7683" width="21.796875" style="3" customWidth="1"/>
    <col min="7684" max="7684" width="13.69921875" style="3" customWidth="1"/>
    <col min="7685" max="7685" width="13.5" style="3" customWidth="1"/>
    <col min="7686" max="7686" width="8.69921875" style="3" customWidth="1"/>
    <col min="7687" max="7687" width="8.19921875" style="3" customWidth="1"/>
    <col min="7688" max="7688" width="7.796875" style="3" customWidth="1"/>
    <col min="7689" max="7689" width="11.5" style="3" customWidth="1"/>
    <col min="7690" max="7690" width="8.59765625" style="3" customWidth="1"/>
    <col min="7691" max="7691" width="7.5" style="3" customWidth="1"/>
    <col min="7692" max="7692" width="10.59765625" style="3" customWidth="1"/>
    <col min="7693" max="7935" width="8.796875" style="3"/>
    <col min="7936" max="7938" width="0" style="3" hidden="1" customWidth="1"/>
    <col min="7939" max="7939" width="21.796875" style="3" customWidth="1"/>
    <col min="7940" max="7940" width="13.69921875" style="3" customWidth="1"/>
    <col min="7941" max="7941" width="13.5" style="3" customWidth="1"/>
    <col min="7942" max="7942" width="8.69921875" style="3" customWidth="1"/>
    <col min="7943" max="7943" width="8.19921875" style="3" customWidth="1"/>
    <col min="7944" max="7944" width="7.796875" style="3" customWidth="1"/>
    <col min="7945" max="7945" width="11.5" style="3" customWidth="1"/>
    <col min="7946" max="7946" width="8.59765625" style="3" customWidth="1"/>
    <col min="7947" max="7947" width="7.5" style="3" customWidth="1"/>
    <col min="7948" max="7948" width="10.59765625" style="3" customWidth="1"/>
    <col min="7949" max="8191" width="8.796875" style="3"/>
    <col min="8192" max="8194" width="0" style="3" hidden="1" customWidth="1"/>
    <col min="8195" max="8195" width="21.796875" style="3" customWidth="1"/>
    <col min="8196" max="8196" width="13.69921875" style="3" customWidth="1"/>
    <col min="8197" max="8197" width="13.5" style="3" customWidth="1"/>
    <col min="8198" max="8198" width="8.69921875" style="3" customWidth="1"/>
    <col min="8199" max="8199" width="8.19921875" style="3" customWidth="1"/>
    <col min="8200" max="8200" width="7.796875" style="3" customWidth="1"/>
    <col min="8201" max="8201" width="11.5" style="3" customWidth="1"/>
    <col min="8202" max="8202" width="8.59765625" style="3" customWidth="1"/>
    <col min="8203" max="8203" width="7.5" style="3" customWidth="1"/>
    <col min="8204" max="8204" width="10.59765625" style="3" customWidth="1"/>
    <col min="8205" max="8447" width="8.796875" style="3"/>
    <col min="8448" max="8450" width="0" style="3" hidden="1" customWidth="1"/>
    <col min="8451" max="8451" width="21.796875" style="3" customWidth="1"/>
    <col min="8452" max="8452" width="13.69921875" style="3" customWidth="1"/>
    <col min="8453" max="8453" width="13.5" style="3" customWidth="1"/>
    <col min="8454" max="8454" width="8.69921875" style="3" customWidth="1"/>
    <col min="8455" max="8455" width="8.19921875" style="3" customWidth="1"/>
    <col min="8456" max="8456" width="7.796875" style="3" customWidth="1"/>
    <col min="8457" max="8457" width="11.5" style="3" customWidth="1"/>
    <col min="8458" max="8458" width="8.59765625" style="3" customWidth="1"/>
    <col min="8459" max="8459" width="7.5" style="3" customWidth="1"/>
    <col min="8460" max="8460" width="10.59765625" style="3" customWidth="1"/>
    <col min="8461" max="8703" width="8.796875" style="3"/>
    <col min="8704" max="8706" width="0" style="3" hidden="1" customWidth="1"/>
    <col min="8707" max="8707" width="21.796875" style="3" customWidth="1"/>
    <col min="8708" max="8708" width="13.69921875" style="3" customWidth="1"/>
    <col min="8709" max="8709" width="13.5" style="3" customWidth="1"/>
    <col min="8710" max="8710" width="8.69921875" style="3" customWidth="1"/>
    <col min="8711" max="8711" width="8.19921875" style="3" customWidth="1"/>
    <col min="8712" max="8712" width="7.796875" style="3" customWidth="1"/>
    <col min="8713" max="8713" width="11.5" style="3" customWidth="1"/>
    <col min="8714" max="8714" width="8.59765625" style="3" customWidth="1"/>
    <col min="8715" max="8715" width="7.5" style="3" customWidth="1"/>
    <col min="8716" max="8716" width="10.59765625" style="3" customWidth="1"/>
    <col min="8717" max="8959" width="8.796875" style="3"/>
    <col min="8960" max="8962" width="0" style="3" hidden="1" customWidth="1"/>
    <col min="8963" max="8963" width="21.796875" style="3" customWidth="1"/>
    <col min="8964" max="8964" width="13.69921875" style="3" customWidth="1"/>
    <col min="8965" max="8965" width="13.5" style="3" customWidth="1"/>
    <col min="8966" max="8966" width="8.69921875" style="3" customWidth="1"/>
    <col min="8967" max="8967" width="8.19921875" style="3" customWidth="1"/>
    <col min="8968" max="8968" width="7.796875" style="3" customWidth="1"/>
    <col min="8969" max="8969" width="11.5" style="3" customWidth="1"/>
    <col min="8970" max="8970" width="8.59765625" style="3" customWidth="1"/>
    <col min="8971" max="8971" width="7.5" style="3" customWidth="1"/>
    <col min="8972" max="8972" width="10.59765625" style="3" customWidth="1"/>
    <col min="8973" max="9215" width="8.796875" style="3"/>
    <col min="9216" max="9218" width="0" style="3" hidden="1" customWidth="1"/>
    <col min="9219" max="9219" width="21.796875" style="3" customWidth="1"/>
    <col min="9220" max="9220" width="13.69921875" style="3" customWidth="1"/>
    <col min="9221" max="9221" width="13.5" style="3" customWidth="1"/>
    <col min="9222" max="9222" width="8.69921875" style="3" customWidth="1"/>
    <col min="9223" max="9223" width="8.19921875" style="3" customWidth="1"/>
    <col min="9224" max="9224" width="7.796875" style="3" customWidth="1"/>
    <col min="9225" max="9225" width="11.5" style="3" customWidth="1"/>
    <col min="9226" max="9226" width="8.59765625" style="3" customWidth="1"/>
    <col min="9227" max="9227" width="7.5" style="3" customWidth="1"/>
    <col min="9228" max="9228" width="10.59765625" style="3" customWidth="1"/>
    <col min="9229" max="9471" width="8.796875" style="3"/>
    <col min="9472" max="9474" width="0" style="3" hidden="1" customWidth="1"/>
    <col min="9475" max="9475" width="21.796875" style="3" customWidth="1"/>
    <col min="9476" max="9476" width="13.69921875" style="3" customWidth="1"/>
    <col min="9477" max="9477" width="13.5" style="3" customWidth="1"/>
    <col min="9478" max="9478" width="8.69921875" style="3" customWidth="1"/>
    <col min="9479" max="9479" width="8.19921875" style="3" customWidth="1"/>
    <col min="9480" max="9480" width="7.796875" style="3" customWidth="1"/>
    <col min="9481" max="9481" width="11.5" style="3" customWidth="1"/>
    <col min="9482" max="9482" width="8.59765625" style="3" customWidth="1"/>
    <col min="9483" max="9483" width="7.5" style="3" customWidth="1"/>
    <col min="9484" max="9484" width="10.59765625" style="3" customWidth="1"/>
    <col min="9485" max="9727" width="8.796875" style="3"/>
    <col min="9728" max="9730" width="0" style="3" hidden="1" customWidth="1"/>
    <col min="9731" max="9731" width="21.796875" style="3" customWidth="1"/>
    <col min="9732" max="9732" width="13.69921875" style="3" customWidth="1"/>
    <col min="9733" max="9733" width="13.5" style="3" customWidth="1"/>
    <col min="9734" max="9734" width="8.69921875" style="3" customWidth="1"/>
    <col min="9735" max="9735" width="8.19921875" style="3" customWidth="1"/>
    <col min="9736" max="9736" width="7.796875" style="3" customWidth="1"/>
    <col min="9737" max="9737" width="11.5" style="3" customWidth="1"/>
    <col min="9738" max="9738" width="8.59765625" style="3" customWidth="1"/>
    <col min="9739" max="9739" width="7.5" style="3" customWidth="1"/>
    <col min="9740" max="9740" width="10.59765625" style="3" customWidth="1"/>
    <col min="9741" max="9983" width="8.796875" style="3"/>
    <col min="9984" max="9986" width="0" style="3" hidden="1" customWidth="1"/>
    <col min="9987" max="9987" width="21.796875" style="3" customWidth="1"/>
    <col min="9988" max="9988" width="13.69921875" style="3" customWidth="1"/>
    <col min="9989" max="9989" width="13.5" style="3" customWidth="1"/>
    <col min="9990" max="9990" width="8.69921875" style="3" customWidth="1"/>
    <col min="9991" max="9991" width="8.19921875" style="3" customWidth="1"/>
    <col min="9992" max="9992" width="7.796875" style="3" customWidth="1"/>
    <col min="9993" max="9993" width="11.5" style="3" customWidth="1"/>
    <col min="9994" max="9994" width="8.59765625" style="3" customWidth="1"/>
    <col min="9995" max="9995" width="7.5" style="3" customWidth="1"/>
    <col min="9996" max="9996" width="10.59765625" style="3" customWidth="1"/>
    <col min="9997" max="10239" width="8.796875" style="3"/>
    <col min="10240" max="10242" width="0" style="3" hidden="1" customWidth="1"/>
    <col min="10243" max="10243" width="21.796875" style="3" customWidth="1"/>
    <col min="10244" max="10244" width="13.69921875" style="3" customWidth="1"/>
    <col min="10245" max="10245" width="13.5" style="3" customWidth="1"/>
    <col min="10246" max="10246" width="8.69921875" style="3" customWidth="1"/>
    <col min="10247" max="10247" width="8.19921875" style="3" customWidth="1"/>
    <col min="10248" max="10248" width="7.796875" style="3" customWidth="1"/>
    <col min="10249" max="10249" width="11.5" style="3" customWidth="1"/>
    <col min="10250" max="10250" width="8.59765625" style="3" customWidth="1"/>
    <col min="10251" max="10251" width="7.5" style="3" customWidth="1"/>
    <col min="10252" max="10252" width="10.59765625" style="3" customWidth="1"/>
    <col min="10253" max="10495" width="8.796875" style="3"/>
    <col min="10496" max="10498" width="0" style="3" hidden="1" customWidth="1"/>
    <col min="10499" max="10499" width="21.796875" style="3" customWidth="1"/>
    <col min="10500" max="10500" width="13.69921875" style="3" customWidth="1"/>
    <col min="10501" max="10501" width="13.5" style="3" customWidth="1"/>
    <col min="10502" max="10502" width="8.69921875" style="3" customWidth="1"/>
    <col min="10503" max="10503" width="8.19921875" style="3" customWidth="1"/>
    <col min="10504" max="10504" width="7.796875" style="3" customWidth="1"/>
    <col min="10505" max="10505" width="11.5" style="3" customWidth="1"/>
    <col min="10506" max="10506" width="8.59765625" style="3" customWidth="1"/>
    <col min="10507" max="10507" width="7.5" style="3" customWidth="1"/>
    <col min="10508" max="10508" width="10.59765625" style="3" customWidth="1"/>
    <col min="10509" max="10751" width="8.796875" style="3"/>
    <col min="10752" max="10754" width="0" style="3" hidden="1" customWidth="1"/>
    <col min="10755" max="10755" width="21.796875" style="3" customWidth="1"/>
    <col min="10756" max="10756" width="13.69921875" style="3" customWidth="1"/>
    <col min="10757" max="10757" width="13.5" style="3" customWidth="1"/>
    <col min="10758" max="10758" width="8.69921875" style="3" customWidth="1"/>
    <col min="10759" max="10759" width="8.19921875" style="3" customWidth="1"/>
    <col min="10760" max="10760" width="7.796875" style="3" customWidth="1"/>
    <col min="10761" max="10761" width="11.5" style="3" customWidth="1"/>
    <col min="10762" max="10762" width="8.59765625" style="3" customWidth="1"/>
    <col min="10763" max="10763" width="7.5" style="3" customWidth="1"/>
    <col min="10764" max="10764" width="10.59765625" style="3" customWidth="1"/>
    <col min="10765" max="11007" width="8.796875" style="3"/>
    <col min="11008" max="11010" width="0" style="3" hidden="1" customWidth="1"/>
    <col min="11011" max="11011" width="21.796875" style="3" customWidth="1"/>
    <col min="11012" max="11012" width="13.69921875" style="3" customWidth="1"/>
    <col min="11013" max="11013" width="13.5" style="3" customWidth="1"/>
    <col min="11014" max="11014" width="8.69921875" style="3" customWidth="1"/>
    <col min="11015" max="11015" width="8.19921875" style="3" customWidth="1"/>
    <col min="11016" max="11016" width="7.796875" style="3" customWidth="1"/>
    <col min="11017" max="11017" width="11.5" style="3" customWidth="1"/>
    <col min="11018" max="11018" width="8.59765625" style="3" customWidth="1"/>
    <col min="11019" max="11019" width="7.5" style="3" customWidth="1"/>
    <col min="11020" max="11020" width="10.59765625" style="3" customWidth="1"/>
    <col min="11021" max="11263" width="8.796875" style="3"/>
    <col min="11264" max="11266" width="0" style="3" hidden="1" customWidth="1"/>
    <col min="11267" max="11267" width="21.796875" style="3" customWidth="1"/>
    <col min="11268" max="11268" width="13.69921875" style="3" customWidth="1"/>
    <col min="11269" max="11269" width="13.5" style="3" customWidth="1"/>
    <col min="11270" max="11270" width="8.69921875" style="3" customWidth="1"/>
    <col min="11271" max="11271" width="8.19921875" style="3" customWidth="1"/>
    <col min="11272" max="11272" width="7.796875" style="3" customWidth="1"/>
    <col min="11273" max="11273" width="11.5" style="3" customWidth="1"/>
    <col min="11274" max="11274" width="8.59765625" style="3" customWidth="1"/>
    <col min="11275" max="11275" width="7.5" style="3" customWidth="1"/>
    <col min="11276" max="11276" width="10.59765625" style="3" customWidth="1"/>
    <col min="11277" max="11519" width="8.796875" style="3"/>
    <col min="11520" max="11522" width="0" style="3" hidden="1" customWidth="1"/>
    <col min="11523" max="11523" width="21.796875" style="3" customWidth="1"/>
    <col min="11524" max="11524" width="13.69921875" style="3" customWidth="1"/>
    <col min="11525" max="11525" width="13.5" style="3" customWidth="1"/>
    <col min="11526" max="11526" width="8.69921875" style="3" customWidth="1"/>
    <col min="11527" max="11527" width="8.19921875" style="3" customWidth="1"/>
    <col min="11528" max="11528" width="7.796875" style="3" customWidth="1"/>
    <col min="11529" max="11529" width="11.5" style="3" customWidth="1"/>
    <col min="11530" max="11530" width="8.59765625" style="3" customWidth="1"/>
    <col min="11531" max="11531" width="7.5" style="3" customWidth="1"/>
    <col min="11532" max="11532" width="10.59765625" style="3" customWidth="1"/>
    <col min="11533" max="11775" width="8.796875" style="3"/>
    <col min="11776" max="11778" width="0" style="3" hidden="1" customWidth="1"/>
    <col min="11779" max="11779" width="21.796875" style="3" customWidth="1"/>
    <col min="11780" max="11780" width="13.69921875" style="3" customWidth="1"/>
    <col min="11781" max="11781" width="13.5" style="3" customWidth="1"/>
    <col min="11782" max="11782" width="8.69921875" style="3" customWidth="1"/>
    <col min="11783" max="11783" width="8.19921875" style="3" customWidth="1"/>
    <col min="11784" max="11784" width="7.796875" style="3" customWidth="1"/>
    <col min="11785" max="11785" width="11.5" style="3" customWidth="1"/>
    <col min="11786" max="11786" width="8.59765625" style="3" customWidth="1"/>
    <col min="11787" max="11787" width="7.5" style="3" customWidth="1"/>
    <col min="11788" max="11788" width="10.59765625" style="3" customWidth="1"/>
    <col min="11789" max="12031" width="8.796875" style="3"/>
    <col min="12032" max="12034" width="0" style="3" hidden="1" customWidth="1"/>
    <col min="12035" max="12035" width="21.796875" style="3" customWidth="1"/>
    <col min="12036" max="12036" width="13.69921875" style="3" customWidth="1"/>
    <col min="12037" max="12037" width="13.5" style="3" customWidth="1"/>
    <col min="12038" max="12038" width="8.69921875" style="3" customWidth="1"/>
    <col min="12039" max="12039" width="8.19921875" style="3" customWidth="1"/>
    <col min="12040" max="12040" width="7.796875" style="3" customWidth="1"/>
    <col min="12041" max="12041" width="11.5" style="3" customWidth="1"/>
    <col min="12042" max="12042" width="8.59765625" style="3" customWidth="1"/>
    <col min="12043" max="12043" width="7.5" style="3" customWidth="1"/>
    <col min="12044" max="12044" width="10.59765625" style="3" customWidth="1"/>
    <col min="12045" max="12287" width="8.796875" style="3"/>
    <col min="12288" max="12290" width="0" style="3" hidden="1" customWidth="1"/>
    <col min="12291" max="12291" width="21.796875" style="3" customWidth="1"/>
    <col min="12292" max="12292" width="13.69921875" style="3" customWidth="1"/>
    <col min="12293" max="12293" width="13.5" style="3" customWidth="1"/>
    <col min="12294" max="12294" width="8.69921875" style="3" customWidth="1"/>
    <col min="12295" max="12295" width="8.19921875" style="3" customWidth="1"/>
    <col min="12296" max="12296" width="7.796875" style="3" customWidth="1"/>
    <col min="12297" max="12297" width="11.5" style="3" customWidth="1"/>
    <col min="12298" max="12298" width="8.59765625" style="3" customWidth="1"/>
    <col min="12299" max="12299" width="7.5" style="3" customWidth="1"/>
    <col min="12300" max="12300" width="10.59765625" style="3" customWidth="1"/>
    <col min="12301" max="12543" width="8.796875" style="3"/>
    <col min="12544" max="12546" width="0" style="3" hidden="1" customWidth="1"/>
    <col min="12547" max="12547" width="21.796875" style="3" customWidth="1"/>
    <col min="12548" max="12548" width="13.69921875" style="3" customWidth="1"/>
    <col min="12549" max="12549" width="13.5" style="3" customWidth="1"/>
    <col min="12550" max="12550" width="8.69921875" style="3" customWidth="1"/>
    <col min="12551" max="12551" width="8.19921875" style="3" customWidth="1"/>
    <col min="12552" max="12552" width="7.796875" style="3" customWidth="1"/>
    <col min="12553" max="12553" width="11.5" style="3" customWidth="1"/>
    <col min="12554" max="12554" width="8.59765625" style="3" customWidth="1"/>
    <col min="12555" max="12555" width="7.5" style="3" customWidth="1"/>
    <col min="12556" max="12556" width="10.59765625" style="3" customWidth="1"/>
    <col min="12557" max="12799" width="8.796875" style="3"/>
    <col min="12800" max="12802" width="0" style="3" hidden="1" customWidth="1"/>
    <col min="12803" max="12803" width="21.796875" style="3" customWidth="1"/>
    <col min="12804" max="12804" width="13.69921875" style="3" customWidth="1"/>
    <col min="12805" max="12805" width="13.5" style="3" customWidth="1"/>
    <col min="12806" max="12806" width="8.69921875" style="3" customWidth="1"/>
    <col min="12807" max="12807" width="8.19921875" style="3" customWidth="1"/>
    <col min="12808" max="12808" width="7.796875" style="3" customWidth="1"/>
    <col min="12809" max="12809" width="11.5" style="3" customWidth="1"/>
    <col min="12810" max="12810" width="8.59765625" style="3" customWidth="1"/>
    <col min="12811" max="12811" width="7.5" style="3" customWidth="1"/>
    <col min="12812" max="12812" width="10.59765625" style="3" customWidth="1"/>
    <col min="12813" max="13055" width="8.796875" style="3"/>
    <col min="13056" max="13058" width="0" style="3" hidden="1" customWidth="1"/>
    <col min="13059" max="13059" width="21.796875" style="3" customWidth="1"/>
    <col min="13060" max="13060" width="13.69921875" style="3" customWidth="1"/>
    <col min="13061" max="13061" width="13.5" style="3" customWidth="1"/>
    <col min="13062" max="13062" width="8.69921875" style="3" customWidth="1"/>
    <col min="13063" max="13063" width="8.19921875" style="3" customWidth="1"/>
    <col min="13064" max="13064" width="7.796875" style="3" customWidth="1"/>
    <col min="13065" max="13065" width="11.5" style="3" customWidth="1"/>
    <col min="13066" max="13066" width="8.59765625" style="3" customWidth="1"/>
    <col min="13067" max="13067" width="7.5" style="3" customWidth="1"/>
    <col min="13068" max="13068" width="10.59765625" style="3" customWidth="1"/>
    <col min="13069" max="13311" width="8.796875" style="3"/>
    <col min="13312" max="13314" width="0" style="3" hidden="1" customWidth="1"/>
    <col min="13315" max="13315" width="21.796875" style="3" customWidth="1"/>
    <col min="13316" max="13316" width="13.69921875" style="3" customWidth="1"/>
    <col min="13317" max="13317" width="13.5" style="3" customWidth="1"/>
    <col min="13318" max="13318" width="8.69921875" style="3" customWidth="1"/>
    <col min="13319" max="13319" width="8.19921875" style="3" customWidth="1"/>
    <col min="13320" max="13320" width="7.796875" style="3" customWidth="1"/>
    <col min="13321" max="13321" width="11.5" style="3" customWidth="1"/>
    <col min="13322" max="13322" width="8.59765625" style="3" customWidth="1"/>
    <col min="13323" max="13323" width="7.5" style="3" customWidth="1"/>
    <col min="13324" max="13324" width="10.59765625" style="3" customWidth="1"/>
    <col min="13325" max="13567" width="8.796875" style="3"/>
    <col min="13568" max="13570" width="0" style="3" hidden="1" customWidth="1"/>
    <col min="13571" max="13571" width="21.796875" style="3" customWidth="1"/>
    <col min="13572" max="13572" width="13.69921875" style="3" customWidth="1"/>
    <col min="13573" max="13573" width="13.5" style="3" customWidth="1"/>
    <col min="13574" max="13574" width="8.69921875" style="3" customWidth="1"/>
    <col min="13575" max="13575" width="8.19921875" style="3" customWidth="1"/>
    <col min="13576" max="13576" width="7.796875" style="3" customWidth="1"/>
    <col min="13577" max="13577" width="11.5" style="3" customWidth="1"/>
    <col min="13578" max="13578" width="8.59765625" style="3" customWidth="1"/>
    <col min="13579" max="13579" width="7.5" style="3" customWidth="1"/>
    <col min="13580" max="13580" width="10.59765625" style="3" customWidth="1"/>
    <col min="13581" max="13823" width="8.796875" style="3"/>
    <col min="13824" max="13826" width="0" style="3" hidden="1" customWidth="1"/>
    <col min="13827" max="13827" width="21.796875" style="3" customWidth="1"/>
    <col min="13828" max="13828" width="13.69921875" style="3" customWidth="1"/>
    <col min="13829" max="13829" width="13.5" style="3" customWidth="1"/>
    <col min="13830" max="13830" width="8.69921875" style="3" customWidth="1"/>
    <col min="13831" max="13831" width="8.19921875" style="3" customWidth="1"/>
    <col min="13832" max="13832" width="7.796875" style="3" customWidth="1"/>
    <col min="13833" max="13833" width="11.5" style="3" customWidth="1"/>
    <col min="13834" max="13834" width="8.59765625" style="3" customWidth="1"/>
    <col min="13835" max="13835" width="7.5" style="3" customWidth="1"/>
    <col min="13836" max="13836" width="10.59765625" style="3" customWidth="1"/>
    <col min="13837" max="14079" width="8.796875" style="3"/>
    <col min="14080" max="14082" width="0" style="3" hidden="1" customWidth="1"/>
    <col min="14083" max="14083" width="21.796875" style="3" customWidth="1"/>
    <col min="14084" max="14084" width="13.69921875" style="3" customWidth="1"/>
    <col min="14085" max="14085" width="13.5" style="3" customWidth="1"/>
    <col min="14086" max="14086" width="8.69921875" style="3" customWidth="1"/>
    <col min="14087" max="14087" width="8.19921875" style="3" customWidth="1"/>
    <col min="14088" max="14088" width="7.796875" style="3" customWidth="1"/>
    <col min="14089" max="14089" width="11.5" style="3" customWidth="1"/>
    <col min="14090" max="14090" width="8.59765625" style="3" customWidth="1"/>
    <col min="14091" max="14091" width="7.5" style="3" customWidth="1"/>
    <col min="14092" max="14092" width="10.59765625" style="3" customWidth="1"/>
    <col min="14093" max="14335" width="8.796875" style="3"/>
    <col min="14336" max="14338" width="0" style="3" hidden="1" customWidth="1"/>
    <col min="14339" max="14339" width="21.796875" style="3" customWidth="1"/>
    <col min="14340" max="14340" width="13.69921875" style="3" customWidth="1"/>
    <col min="14341" max="14341" width="13.5" style="3" customWidth="1"/>
    <col min="14342" max="14342" width="8.69921875" style="3" customWidth="1"/>
    <col min="14343" max="14343" width="8.19921875" style="3" customWidth="1"/>
    <col min="14344" max="14344" width="7.796875" style="3" customWidth="1"/>
    <col min="14345" max="14345" width="11.5" style="3" customWidth="1"/>
    <col min="14346" max="14346" width="8.59765625" style="3" customWidth="1"/>
    <col min="14347" max="14347" width="7.5" style="3" customWidth="1"/>
    <col min="14348" max="14348" width="10.59765625" style="3" customWidth="1"/>
    <col min="14349" max="14591" width="8.796875" style="3"/>
    <col min="14592" max="14594" width="0" style="3" hidden="1" customWidth="1"/>
    <col min="14595" max="14595" width="21.796875" style="3" customWidth="1"/>
    <col min="14596" max="14596" width="13.69921875" style="3" customWidth="1"/>
    <col min="14597" max="14597" width="13.5" style="3" customWidth="1"/>
    <col min="14598" max="14598" width="8.69921875" style="3" customWidth="1"/>
    <col min="14599" max="14599" width="8.19921875" style="3" customWidth="1"/>
    <col min="14600" max="14600" width="7.796875" style="3" customWidth="1"/>
    <col min="14601" max="14601" width="11.5" style="3" customWidth="1"/>
    <col min="14602" max="14602" width="8.59765625" style="3" customWidth="1"/>
    <col min="14603" max="14603" width="7.5" style="3" customWidth="1"/>
    <col min="14604" max="14604" width="10.59765625" style="3" customWidth="1"/>
    <col min="14605" max="14847" width="8.796875" style="3"/>
    <col min="14848" max="14850" width="0" style="3" hidden="1" customWidth="1"/>
    <col min="14851" max="14851" width="21.796875" style="3" customWidth="1"/>
    <col min="14852" max="14852" width="13.69921875" style="3" customWidth="1"/>
    <col min="14853" max="14853" width="13.5" style="3" customWidth="1"/>
    <col min="14854" max="14854" width="8.69921875" style="3" customWidth="1"/>
    <col min="14855" max="14855" width="8.19921875" style="3" customWidth="1"/>
    <col min="14856" max="14856" width="7.796875" style="3" customWidth="1"/>
    <col min="14857" max="14857" width="11.5" style="3" customWidth="1"/>
    <col min="14858" max="14858" width="8.59765625" style="3" customWidth="1"/>
    <col min="14859" max="14859" width="7.5" style="3" customWidth="1"/>
    <col min="14860" max="14860" width="10.59765625" style="3" customWidth="1"/>
    <col min="14861" max="15103" width="8.796875" style="3"/>
    <col min="15104" max="15106" width="0" style="3" hidden="1" customWidth="1"/>
    <col min="15107" max="15107" width="21.796875" style="3" customWidth="1"/>
    <col min="15108" max="15108" width="13.69921875" style="3" customWidth="1"/>
    <col min="15109" max="15109" width="13.5" style="3" customWidth="1"/>
    <col min="15110" max="15110" width="8.69921875" style="3" customWidth="1"/>
    <col min="15111" max="15111" width="8.19921875" style="3" customWidth="1"/>
    <col min="15112" max="15112" width="7.796875" style="3" customWidth="1"/>
    <col min="15113" max="15113" width="11.5" style="3" customWidth="1"/>
    <col min="15114" max="15114" width="8.59765625" style="3" customWidth="1"/>
    <col min="15115" max="15115" width="7.5" style="3" customWidth="1"/>
    <col min="15116" max="15116" width="10.59765625" style="3" customWidth="1"/>
    <col min="15117" max="15359" width="8.796875" style="3"/>
    <col min="15360" max="15362" width="0" style="3" hidden="1" customWidth="1"/>
    <col min="15363" max="15363" width="21.796875" style="3" customWidth="1"/>
    <col min="15364" max="15364" width="13.69921875" style="3" customWidth="1"/>
    <col min="15365" max="15365" width="13.5" style="3" customWidth="1"/>
    <col min="15366" max="15366" width="8.69921875" style="3" customWidth="1"/>
    <col min="15367" max="15367" width="8.19921875" style="3" customWidth="1"/>
    <col min="15368" max="15368" width="7.796875" style="3" customWidth="1"/>
    <col min="15369" max="15369" width="11.5" style="3" customWidth="1"/>
    <col min="15370" max="15370" width="8.59765625" style="3" customWidth="1"/>
    <col min="15371" max="15371" width="7.5" style="3" customWidth="1"/>
    <col min="15372" max="15372" width="10.59765625" style="3" customWidth="1"/>
    <col min="15373" max="15615" width="8.796875" style="3"/>
    <col min="15616" max="15618" width="0" style="3" hidden="1" customWidth="1"/>
    <col min="15619" max="15619" width="21.796875" style="3" customWidth="1"/>
    <col min="15620" max="15620" width="13.69921875" style="3" customWidth="1"/>
    <col min="15621" max="15621" width="13.5" style="3" customWidth="1"/>
    <col min="15622" max="15622" width="8.69921875" style="3" customWidth="1"/>
    <col min="15623" max="15623" width="8.19921875" style="3" customWidth="1"/>
    <col min="15624" max="15624" width="7.796875" style="3" customWidth="1"/>
    <col min="15625" max="15625" width="11.5" style="3" customWidth="1"/>
    <col min="15626" max="15626" width="8.59765625" style="3" customWidth="1"/>
    <col min="15627" max="15627" width="7.5" style="3" customWidth="1"/>
    <col min="15628" max="15628" width="10.59765625" style="3" customWidth="1"/>
    <col min="15629" max="15871" width="8.796875" style="3"/>
    <col min="15872" max="15874" width="0" style="3" hidden="1" customWidth="1"/>
    <col min="15875" max="15875" width="21.796875" style="3" customWidth="1"/>
    <col min="15876" max="15876" width="13.69921875" style="3" customWidth="1"/>
    <col min="15877" max="15877" width="13.5" style="3" customWidth="1"/>
    <col min="15878" max="15878" width="8.69921875" style="3" customWidth="1"/>
    <col min="15879" max="15879" width="8.19921875" style="3" customWidth="1"/>
    <col min="15880" max="15880" width="7.796875" style="3" customWidth="1"/>
    <col min="15881" max="15881" width="11.5" style="3" customWidth="1"/>
    <col min="15882" max="15882" width="8.59765625" style="3" customWidth="1"/>
    <col min="15883" max="15883" width="7.5" style="3" customWidth="1"/>
    <col min="15884" max="15884" width="10.59765625" style="3" customWidth="1"/>
    <col min="15885" max="16127" width="8.796875" style="3"/>
    <col min="16128" max="16130" width="0" style="3" hidden="1" customWidth="1"/>
    <col min="16131" max="16131" width="21.796875" style="3" customWidth="1"/>
    <col min="16132" max="16132" width="13.69921875" style="3" customWidth="1"/>
    <col min="16133" max="16133" width="13.5" style="3" customWidth="1"/>
    <col min="16134" max="16134" width="8.69921875" style="3" customWidth="1"/>
    <col min="16135" max="16135" width="8.19921875" style="3" customWidth="1"/>
    <col min="16136" max="16136" width="7.796875" style="3" customWidth="1"/>
    <col min="16137" max="16137" width="11.5" style="3" customWidth="1"/>
    <col min="16138" max="16138" width="8.59765625" style="3" customWidth="1"/>
    <col min="16139" max="16139" width="7.5" style="3" customWidth="1"/>
    <col min="16140" max="16140" width="10.59765625" style="3" customWidth="1"/>
    <col min="16141" max="16384" width="8.796875" style="3"/>
  </cols>
  <sheetData>
    <row r="1" spans="4:13" ht="93" customHeight="1" x14ac:dyDescent="0.25">
      <c r="E1" s="309" t="s">
        <v>863</v>
      </c>
      <c r="F1" s="309"/>
      <c r="G1" s="309"/>
      <c r="H1" s="309"/>
      <c r="I1" s="309"/>
      <c r="J1" s="309"/>
      <c r="K1" s="309"/>
      <c r="L1" s="309"/>
      <c r="M1" s="2"/>
    </row>
    <row r="2" spans="4:13" ht="12.75" x14ac:dyDescent="0.2">
      <c r="D2" s="310" t="s">
        <v>333</v>
      </c>
      <c r="E2" s="310"/>
      <c r="F2" s="310"/>
      <c r="G2" s="310"/>
      <c r="H2" s="310"/>
      <c r="I2" s="310"/>
      <c r="J2" s="310"/>
      <c r="K2" s="310"/>
      <c r="L2" s="310"/>
    </row>
    <row r="3" spans="4:13" ht="14.45" customHeight="1" x14ac:dyDescent="0.2">
      <c r="D3" s="317"/>
      <c r="E3" s="311" t="s">
        <v>158</v>
      </c>
      <c r="F3" s="308" t="s">
        <v>2</v>
      </c>
      <c r="G3" s="308"/>
      <c r="H3" s="308"/>
      <c r="I3" s="308"/>
      <c r="J3" s="311" t="s">
        <v>294</v>
      </c>
      <c r="K3" s="308" t="s">
        <v>2</v>
      </c>
      <c r="L3" s="308"/>
    </row>
    <row r="4" spans="4:13" ht="14.45" customHeight="1" x14ac:dyDescent="0.2">
      <c r="D4" s="318"/>
      <c r="E4" s="312"/>
      <c r="F4" s="311" t="s">
        <v>159</v>
      </c>
      <c r="G4" s="311" t="s">
        <v>295</v>
      </c>
      <c r="H4" s="315" t="s">
        <v>7</v>
      </c>
      <c r="I4" s="316"/>
      <c r="J4" s="312"/>
      <c r="K4" s="311" t="s">
        <v>8</v>
      </c>
      <c r="L4" s="311" t="s">
        <v>9</v>
      </c>
    </row>
    <row r="5" spans="4:13" ht="63.75" x14ac:dyDescent="0.2">
      <c r="D5" s="318"/>
      <c r="E5" s="313"/>
      <c r="F5" s="313"/>
      <c r="G5" s="313"/>
      <c r="H5" s="181" t="s">
        <v>10</v>
      </c>
      <c r="I5" s="181" t="s">
        <v>11</v>
      </c>
      <c r="J5" s="313"/>
      <c r="K5" s="313"/>
      <c r="L5" s="313"/>
    </row>
    <row r="6" spans="4:13" ht="12.75" x14ac:dyDescent="0.2">
      <c r="D6" s="8"/>
      <c r="E6" s="89">
        <v>1</v>
      </c>
      <c r="F6" s="89">
        <v>2</v>
      </c>
      <c r="G6" s="89">
        <v>3</v>
      </c>
      <c r="H6" s="89">
        <v>4</v>
      </c>
      <c r="I6" s="89">
        <v>5</v>
      </c>
      <c r="J6" s="89">
        <v>6</v>
      </c>
      <c r="K6" s="89">
        <v>7</v>
      </c>
      <c r="L6" s="89">
        <v>8</v>
      </c>
    </row>
    <row r="7" spans="4:13" ht="15.75" x14ac:dyDescent="0.25">
      <c r="D7" s="9" t="s">
        <v>21</v>
      </c>
      <c r="E7" s="10">
        <v>62.740384615384613</v>
      </c>
      <c r="F7" s="10">
        <v>71.889400921658989</v>
      </c>
      <c r="G7" s="10">
        <v>53.8860103626943</v>
      </c>
      <c r="H7" s="10">
        <v>73.07692307692308</v>
      </c>
      <c r="I7" s="10">
        <v>31.460674157303369</v>
      </c>
      <c r="J7" s="10">
        <v>24.723618090452263</v>
      </c>
      <c r="K7" s="10">
        <v>26.209223847019121</v>
      </c>
      <c r="L7" s="10">
        <v>12.264150943396226</v>
      </c>
    </row>
    <row r="8" spans="4:13" ht="15.75" x14ac:dyDescent="0.25">
      <c r="D8" s="11" t="s">
        <v>22</v>
      </c>
      <c r="E8" s="12">
        <v>63.209876543209873</v>
      </c>
      <c r="F8" s="12" t="s">
        <v>25</v>
      </c>
      <c r="G8" s="12" t="s">
        <v>25</v>
      </c>
      <c r="H8" s="12" t="s">
        <v>25</v>
      </c>
      <c r="I8" s="12">
        <v>32.558139534883722</v>
      </c>
      <c r="J8" s="12">
        <v>24.518743667679839</v>
      </c>
      <c r="K8" s="12" t="s">
        <v>25</v>
      </c>
      <c r="L8" s="12" t="s">
        <v>25</v>
      </c>
    </row>
    <row r="9" spans="4:13" ht="15.75" x14ac:dyDescent="0.25">
      <c r="D9" s="13" t="s">
        <v>23</v>
      </c>
      <c r="E9" s="12">
        <v>66.666666666666671</v>
      </c>
      <c r="F9" s="12">
        <v>85.714285714285708</v>
      </c>
      <c r="G9" s="12">
        <v>50</v>
      </c>
      <c r="H9" s="12" t="s">
        <v>25</v>
      </c>
      <c r="I9" s="12" t="s">
        <v>25</v>
      </c>
      <c r="J9" s="12">
        <v>24.390243902439025</v>
      </c>
      <c r="K9" s="12">
        <v>27.027027027027028</v>
      </c>
      <c r="L9" s="12" t="s">
        <v>26</v>
      </c>
    </row>
    <row r="10" spans="4:13" ht="16.5" customHeight="1" x14ac:dyDescent="0.25">
      <c r="D10" s="13" t="s">
        <v>24</v>
      </c>
      <c r="E10" s="12">
        <v>66.666666666666671</v>
      </c>
      <c r="F10" s="12">
        <v>85.714285714285708</v>
      </c>
      <c r="G10" s="12" t="s">
        <v>26</v>
      </c>
      <c r="H10" s="12" t="s">
        <v>26</v>
      </c>
      <c r="I10" s="12" t="s">
        <v>26</v>
      </c>
      <c r="J10" s="12">
        <v>25</v>
      </c>
      <c r="K10" s="12" t="s">
        <v>25</v>
      </c>
      <c r="L10" s="12" t="s">
        <v>25</v>
      </c>
    </row>
    <row r="11" spans="4:13" ht="15.75" x14ac:dyDescent="0.25">
      <c r="D11" s="13" t="s">
        <v>27</v>
      </c>
      <c r="E11" s="12">
        <v>75</v>
      </c>
      <c r="F11" s="12" t="s">
        <v>25</v>
      </c>
      <c r="G11" s="12" t="s">
        <v>25</v>
      </c>
      <c r="H11" s="12" t="s">
        <v>25</v>
      </c>
      <c r="I11" s="12" t="s">
        <v>26</v>
      </c>
      <c r="J11" s="12" t="s">
        <v>26</v>
      </c>
      <c r="K11" s="12" t="s">
        <v>26</v>
      </c>
      <c r="L11" s="12" t="s">
        <v>26</v>
      </c>
    </row>
    <row r="12" spans="4:13" ht="15.75" x14ac:dyDescent="0.25">
      <c r="D12" s="13" t="s">
        <v>28</v>
      </c>
      <c r="E12" s="12">
        <v>50</v>
      </c>
      <c r="F12" s="12" t="s">
        <v>25</v>
      </c>
      <c r="G12" s="12" t="s">
        <v>25</v>
      </c>
      <c r="H12" s="12" t="s">
        <v>25</v>
      </c>
      <c r="I12" s="12" t="s">
        <v>25</v>
      </c>
      <c r="J12" s="12">
        <v>14.285714285714286</v>
      </c>
      <c r="K12" s="12" t="s">
        <v>25</v>
      </c>
      <c r="L12" s="12" t="s">
        <v>25</v>
      </c>
    </row>
    <row r="13" spans="4:13" ht="15.75" x14ac:dyDescent="0.25">
      <c r="D13" s="13" t="s">
        <v>29</v>
      </c>
      <c r="E13" s="12">
        <v>80</v>
      </c>
      <c r="F13" s="12">
        <v>100</v>
      </c>
      <c r="G13" s="12">
        <v>62.5</v>
      </c>
      <c r="H13" s="12" t="s">
        <v>25</v>
      </c>
      <c r="I13" s="12" t="s">
        <v>25</v>
      </c>
      <c r="J13" s="12">
        <v>38.46153846153846</v>
      </c>
      <c r="K13" s="12" t="s">
        <v>25</v>
      </c>
      <c r="L13" s="12" t="s">
        <v>25</v>
      </c>
    </row>
    <row r="14" spans="4:13" ht="15.75" x14ac:dyDescent="0.25">
      <c r="D14" s="13" t="s">
        <v>30</v>
      </c>
      <c r="E14" s="12">
        <v>50</v>
      </c>
      <c r="F14" s="12" t="s">
        <v>25</v>
      </c>
      <c r="G14" s="12" t="s">
        <v>25</v>
      </c>
      <c r="H14" s="12" t="s">
        <v>25</v>
      </c>
      <c r="I14" s="12" t="s">
        <v>26</v>
      </c>
      <c r="J14" s="12" t="s">
        <v>25</v>
      </c>
      <c r="K14" s="12" t="s">
        <v>25</v>
      </c>
      <c r="L14" s="12" t="s">
        <v>26</v>
      </c>
    </row>
    <row r="15" spans="4:13" ht="15.75" x14ac:dyDescent="0.25">
      <c r="D15" s="13" t="s">
        <v>31</v>
      </c>
      <c r="E15" s="12">
        <v>46.666666666666664</v>
      </c>
      <c r="F15" s="12">
        <v>44.444444444444443</v>
      </c>
      <c r="G15" s="12">
        <v>75</v>
      </c>
      <c r="H15" s="12">
        <v>100</v>
      </c>
      <c r="I15" s="12" t="s">
        <v>26</v>
      </c>
      <c r="J15" s="12" t="s">
        <v>25</v>
      </c>
      <c r="K15" s="12" t="s">
        <v>25</v>
      </c>
      <c r="L15" s="12" t="s">
        <v>25</v>
      </c>
    </row>
    <row r="16" spans="4:13" ht="15.75" x14ac:dyDescent="0.25">
      <c r="D16" s="13" t="s">
        <v>32</v>
      </c>
      <c r="E16" s="12">
        <v>83.333333333333329</v>
      </c>
      <c r="F16" s="12" t="s">
        <v>25</v>
      </c>
      <c r="G16" s="12" t="s">
        <v>25</v>
      </c>
      <c r="H16" s="12" t="s">
        <v>25</v>
      </c>
      <c r="I16" s="12" t="s">
        <v>25</v>
      </c>
      <c r="J16" s="12">
        <v>25</v>
      </c>
      <c r="K16" s="12">
        <v>25.641025641025642</v>
      </c>
      <c r="L16" s="12" t="s">
        <v>26</v>
      </c>
    </row>
    <row r="17" spans="4:12" ht="15.75" x14ac:dyDescent="0.25">
      <c r="D17" s="13" t="s">
        <v>33</v>
      </c>
      <c r="E17" s="12">
        <v>78.571428571428569</v>
      </c>
      <c r="F17" s="12">
        <v>114.28571428571429</v>
      </c>
      <c r="G17" s="12">
        <v>42.857142857142854</v>
      </c>
      <c r="H17" s="12" t="s">
        <v>25</v>
      </c>
      <c r="I17" s="12" t="s">
        <v>25</v>
      </c>
      <c r="J17" s="12">
        <v>42.307692307692307</v>
      </c>
      <c r="K17" s="12">
        <v>44</v>
      </c>
      <c r="L17" s="12" t="s">
        <v>26</v>
      </c>
    </row>
    <row r="18" spans="4:12" ht="15.75" x14ac:dyDescent="0.25">
      <c r="D18" s="13" t="s">
        <v>34</v>
      </c>
      <c r="E18" s="12">
        <v>58.823529411764703</v>
      </c>
      <c r="F18" s="12">
        <v>55.555555555555557</v>
      </c>
      <c r="G18" s="12">
        <v>62.5</v>
      </c>
      <c r="H18" s="12" t="s">
        <v>25</v>
      </c>
      <c r="I18" s="12" t="s">
        <v>25</v>
      </c>
      <c r="J18" s="12">
        <v>35</v>
      </c>
      <c r="K18" s="12">
        <v>35</v>
      </c>
      <c r="L18" s="12" t="s">
        <v>26</v>
      </c>
    </row>
    <row r="19" spans="4:12" ht="15.75" x14ac:dyDescent="0.25">
      <c r="D19" s="13" t="s">
        <v>35</v>
      </c>
      <c r="E19" s="12">
        <v>45.833333333333336</v>
      </c>
      <c r="F19" s="12">
        <v>57.142857142857146</v>
      </c>
      <c r="G19" s="12">
        <v>33.333333333333336</v>
      </c>
      <c r="H19" s="12">
        <v>60</v>
      </c>
      <c r="I19" s="12" t="s">
        <v>26</v>
      </c>
      <c r="J19" s="12">
        <v>12.727272727272727</v>
      </c>
      <c r="K19" s="12" t="s">
        <v>25</v>
      </c>
      <c r="L19" s="12" t="s">
        <v>25</v>
      </c>
    </row>
    <row r="20" spans="4:12" ht="15.75" x14ac:dyDescent="0.25">
      <c r="D20" s="13" t="s">
        <v>36</v>
      </c>
      <c r="E20" s="12">
        <v>77.777777777777771</v>
      </c>
      <c r="F20" s="12" t="s">
        <v>25</v>
      </c>
      <c r="G20" s="12" t="s">
        <v>25</v>
      </c>
      <c r="H20" s="12" t="s">
        <v>25</v>
      </c>
      <c r="I20" s="12" t="s">
        <v>25</v>
      </c>
      <c r="J20" s="12">
        <v>21.428571428571427</v>
      </c>
      <c r="K20" s="12">
        <v>30</v>
      </c>
      <c r="L20" s="12" t="s">
        <v>26</v>
      </c>
    </row>
    <row r="21" spans="4:12" ht="15.75" x14ac:dyDescent="0.25">
      <c r="D21" s="13" t="s">
        <v>37</v>
      </c>
      <c r="E21" s="12">
        <v>42.857142857142854</v>
      </c>
      <c r="F21" s="12" t="s">
        <v>25</v>
      </c>
      <c r="G21" s="12" t="s">
        <v>25</v>
      </c>
      <c r="H21" s="12" t="s">
        <v>25</v>
      </c>
      <c r="I21" s="12" t="s">
        <v>25</v>
      </c>
      <c r="J21" s="12">
        <v>38.888888888888886</v>
      </c>
      <c r="K21" s="12">
        <v>40</v>
      </c>
      <c r="L21" s="12" t="s">
        <v>26</v>
      </c>
    </row>
    <row r="22" spans="4:12" ht="15.75" x14ac:dyDescent="0.25">
      <c r="D22" s="13" t="s">
        <v>38</v>
      </c>
      <c r="E22" s="12">
        <v>38.888888888888886</v>
      </c>
      <c r="F22" s="12" t="s">
        <v>25</v>
      </c>
      <c r="G22" s="12">
        <v>33.333333333333336</v>
      </c>
      <c r="H22" s="12">
        <v>66.666666666666671</v>
      </c>
      <c r="I22" s="12" t="s">
        <v>26</v>
      </c>
      <c r="J22" s="12">
        <v>15.384615384615385</v>
      </c>
      <c r="K22" s="12">
        <v>16.666666666666668</v>
      </c>
      <c r="L22" s="12" t="s">
        <v>26</v>
      </c>
    </row>
    <row r="23" spans="4:12" ht="15.75" x14ac:dyDescent="0.25">
      <c r="D23" s="13" t="s">
        <v>39</v>
      </c>
      <c r="E23" s="12">
        <v>87.5</v>
      </c>
      <c r="F23" s="12">
        <v>100</v>
      </c>
      <c r="G23" s="12">
        <v>80</v>
      </c>
      <c r="H23" s="12">
        <v>100</v>
      </c>
      <c r="I23" s="12">
        <v>60</v>
      </c>
      <c r="J23" s="12">
        <v>39.436619718309856</v>
      </c>
      <c r="K23" s="12" t="s">
        <v>25</v>
      </c>
      <c r="L23" s="12" t="s">
        <v>25</v>
      </c>
    </row>
    <row r="24" spans="4:12" ht="15.75" x14ac:dyDescent="0.25">
      <c r="D24" s="13" t="s">
        <v>40</v>
      </c>
      <c r="E24" s="12">
        <v>75</v>
      </c>
      <c r="F24" s="12">
        <v>80</v>
      </c>
      <c r="G24" s="12">
        <v>66.666666666666671</v>
      </c>
      <c r="H24" s="12" t="s">
        <v>25</v>
      </c>
      <c r="I24" s="12" t="s">
        <v>25</v>
      </c>
      <c r="J24" s="12">
        <v>15.384615384615385</v>
      </c>
      <c r="K24" s="12" t="s">
        <v>25</v>
      </c>
      <c r="L24" s="12" t="s">
        <v>25</v>
      </c>
    </row>
    <row r="25" spans="4:12" ht="15.75" x14ac:dyDescent="0.25">
      <c r="D25" s="13" t="s">
        <v>41</v>
      </c>
      <c r="E25" s="12">
        <v>57.142857142857146</v>
      </c>
      <c r="F25" s="12" t="s">
        <v>25</v>
      </c>
      <c r="G25" s="12" t="s">
        <v>25</v>
      </c>
      <c r="H25" s="12" t="s">
        <v>26</v>
      </c>
      <c r="I25" s="12" t="s">
        <v>25</v>
      </c>
      <c r="J25" s="12">
        <v>19.444444444444443</v>
      </c>
      <c r="K25" s="12">
        <v>21.212121212121211</v>
      </c>
      <c r="L25" s="12" t="s">
        <v>26</v>
      </c>
    </row>
    <row r="26" spans="4:12" ht="15.75" x14ac:dyDescent="0.25">
      <c r="D26" s="13" t="s">
        <v>42</v>
      </c>
      <c r="E26" s="12">
        <v>45.454545454545453</v>
      </c>
      <c r="F26" s="12" t="s">
        <v>25</v>
      </c>
      <c r="G26" s="12" t="s">
        <v>25</v>
      </c>
      <c r="H26" s="12" t="s">
        <v>26</v>
      </c>
      <c r="I26" s="12" t="s">
        <v>25</v>
      </c>
      <c r="J26" s="12">
        <v>18.518518518518519</v>
      </c>
      <c r="K26" s="12">
        <v>22.222222222222221</v>
      </c>
      <c r="L26" s="12" t="s">
        <v>26</v>
      </c>
    </row>
    <row r="27" spans="4:12" ht="15.75" x14ac:dyDescent="0.25">
      <c r="D27" s="13" t="s">
        <v>43</v>
      </c>
      <c r="E27" s="12">
        <v>87.5</v>
      </c>
      <c r="F27" s="12" t="s">
        <v>25</v>
      </c>
      <c r="G27" s="12" t="s">
        <v>25</v>
      </c>
      <c r="H27" s="12" t="s">
        <v>25</v>
      </c>
      <c r="I27" s="12" t="s">
        <v>26</v>
      </c>
      <c r="J27" s="12">
        <v>43.902439024390247</v>
      </c>
      <c r="K27" s="12" t="s">
        <v>25</v>
      </c>
      <c r="L27" s="12" t="s">
        <v>25</v>
      </c>
    </row>
    <row r="28" spans="4:12" ht="15.75" x14ac:dyDescent="0.25">
      <c r="D28" s="13" t="s">
        <v>44</v>
      </c>
      <c r="E28" s="12">
        <v>70</v>
      </c>
      <c r="F28" s="12">
        <v>66.666666666666671</v>
      </c>
      <c r="G28" s="12">
        <v>72.727272727272734</v>
      </c>
      <c r="H28" s="12" t="s">
        <v>25</v>
      </c>
      <c r="I28" s="12" t="s">
        <v>25</v>
      </c>
      <c r="J28" s="12">
        <v>25</v>
      </c>
      <c r="K28" s="12">
        <v>25</v>
      </c>
      <c r="L28" s="12" t="s">
        <v>26</v>
      </c>
    </row>
    <row r="29" spans="4:12" ht="15.75" x14ac:dyDescent="0.25">
      <c r="D29" s="13" t="s">
        <v>45</v>
      </c>
      <c r="E29" s="12">
        <v>73.333333333333329</v>
      </c>
      <c r="F29" s="12">
        <v>60</v>
      </c>
      <c r="G29" s="12">
        <v>80</v>
      </c>
      <c r="H29" s="12">
        <v>100</v>
      </c>
      <c r="I29" s="12">
        <v>60</v>
      </c>
      <c r="J29" s="12">
        <v>14.814814814814815</v>
      </c>
      <c r="K29" s="12">
        <v>17.391304347826086</v>
      </c>
      <c r="L29" s="12" t="s">
        <v>26</v>
      </c>
    </row>
    <row r="30" spans="4:12" ht="15.75" x14ac:dyDescent="0.25">
      <c r="D30" s="13" t="s">
        <v>46</v>
      </c>
      <c r="E30" s="12">
        <v>54.545454545454547</v>
      </c>
      <c r="F30" s="12">
        <v>50</v>
      </c>
      <c r="G30" s="12">
        <v>75</v>
      </c>
      <c r="H30" s="12">
        <v>100</v>
      </c>
      <c r="I30" s="12" t="s">
        <v>26</v>
      </c>
      <c r="J30" s="12">
        <v>30</v>
      </c>
      <c r="K30" s="12">
        <v>33.333333333333336</v>
      </c>
      <c r="L30" s="12" t="s">
        <v>26</v>
      </c>
    </row>
    <row r="31" spans="4:12" ht="15.75" x14ac:dyDescent="0.25">
      <c r="D31" s="13" t="s">
        <v>47</v>
      </c>
      <c r="E31" s="12">
        <v>70.588235294117652</v>
      </c>
      <c r="F31" s="12">
        <v>70</v>
      </c>
      <c r="G31" s="12">
        <v>71.428571428571431</v>
      </c>
      <c r="H31" s="12" t="s">
        <v>25</v>
      </c>
      <c r="I31" s="12" t="s">
        <v>25</v>
      </c>
      <c r="J31" s="12">
        <v>24.242424242424242</v>
      </c>
      <c r="K31" s="12" t="s">
        <v>25</v>
      </c>
      <c r="L31" s="12" t="s">
        <v>25</v>
      </c>
    </row>
    <row r="32" spans="4:12" ht="15.75" x14ac:dyDescent="0.25">
      <c r="D32" s="13" t="s">
        <v>48</v>
      </c>
      <c r="E32" s="12">
        <v>56.521739130434781</v>
      </c>
      <c r="F32" s="12">
        <v>42.857142857142854</v>
      </c>
      <c r="G32" s="12">
        <v>62.5</v>
      </c>
      <c r="H32" s="12">
        <v>75</v>
      </c>
      <c r="I32" s="12">
        <v>50</v>
      </c>
      <c r="J32" s="12">
        <v>31.818181818181817</v>
      </c>
      <c r="K32" s="12">
        <v>35.897435897435898</v>
      </c>
      <c r="L32" s="12" t="s">
        <v>26</v>
      </c>
    </row>
    <row r="33" spans="4:12" ht="15.75" x14ac:dyDescent="0.25">
      <c r="D33" s="13" t="s">
        <v>49</v>
      </c>
      <c r="E33" s="12">
        <v>50</v>
      </c>
      <c r="F33" s="12" t="s">
        <v>25</v>
      </c>
      <c r="G33" s="12" t="s">
        <v>25</v>
      </c>
      <c r="H33" s="12" t="s">
        <v>25</v>
      </c>
      <c r="I33" s="12" t="s">
        <v>25</v>
      </c>
      <c r="J33" s="12">
        <v>13.793103448275861</v>
      </c>
      <c r="K33" s="12">
        <v>14.814814814814815</v>
      </c>
      <c r="L33" s="12" t="s">
        <v>26</v>
      </c>
    </row>
    <row r="34" spans="4:12" ht="15.75" x14ac:dyDescent="0.25">
      <c r="D34" s="13" t="s">
        <v>50</v>
      </c>
      <c r="E34" s="12">
        <v>72.727272727272734</v>
      </c>
      <c r="F34" s="12" t="s">
        <v>25</v>
      </c>
      <c r="G34" s="12" t="s">
        <v>25</v>
      </c>
      <c r="H34" s="12" t="s">
        <v>25</v>
      </c>
      <c r="I34" s="12" t="s">
        <v>26</v>
      </c>
      <c r="J34" s="12">
        <v>20.689655172413794</v>
      </c>
      <c r="K34" s="12">
        <v>22.222222222222221</v>
      </c>
      <c r="L34" s="12" t="s">
        <v>26</v>
      </c>
    </row>
    <row r="35" spans="4:12" ht="15.75" customHeight="1" x14ac:dyDescent="0.25">
      <c r="D35" s="13" t="s">
        <v>51</v>
      </c>
      <c r="E35" s="12">
        <v>66.666666666666671</v>
      </c>
      <c r="F35" s="12" t="s">
        <v>25</v>
      </c>
      <c r="G35" s="12" t="s">
        <v>25</v>
      </c>
      <c r="H35" s="12" t="s">
        <v>25</v>
      </c>
      <c r="I35" s="12" t="s">
        <v>26</v>
      </c>
      <c r="J35" s="12">
        <v>32.258064516129032</v>
      </c>
      <c r="K35" s="12">
        <v>47.61904761904762</v>
      </c>
      <c r="L35" s="12" t="s">
        <v>26</v>
      </c>
    </row>
    <row r="36" spans="4:12" ht="15.75" x14ac:dyDescent="0.25">
      <c r="D36" s="13" t="s">
        <v>52</v>
      </c>
      <c r="E36" s="12">
        <v>68.75</v>
      </c>
      <c r="F36" s="12">
        <v>71.428571428571431</v>
      </c>
      <c r="G36" s="12">
        <v>66.666666666666671</v>
      </c>
      <c r="H36" s="12" t="s">
        <v>25</v>
      </c>
      <c r="I36" s="12" t="s">
        <v>25</v>
      </c>
      <c r="J36" s="12">
        <v>33.962264150943398</v>
      </c>
      <c r="K36" s="12" t="s">
        <v>25</v>
      </c>
      <c r="L36" s="12" t="s">
        <v>25</v>
      </c>
    </row>
    <row r="37" spans="4:12" ht="15.75" x14ac:dyDescent="0.25">
      <c r="D37" s="11" t="s">
        <v>53</v>
      </c>
      <c r="E37" s="12">
        <v>45.454545454545453</v>
      </c>
      <c r="F37" s="12" t="s">
        <v>25</v>
      </c>
      <c r="G37" s="12" t="s">
        <v>25</v>
      </c>
      <c r="H37" s="12" t="s">
        <v>25</v>
      </c>
      <c r="I37" s="12" t="s">
        <v>26</v>
      </c>
      <c r="J37" s="12">
        <v>50</v>
      </c>
      <c r="K37" s="12" t="s">
        <v>25</v>
      </c>
      <c r="L37" s="12" t="s">
        <v>25</v>
      </c>
    </row>
    <row r="38" spans="4:12" ht="15.75" x14ac:dyDescent="0.25">
      <c r="D38" s="13" t="s">
        <v>54</v>
      </c>
      <c r="E38" s="12" t="s">
        <v>25</v>
      </c>
      <c r="F38" s="12" t="s">
        <v>25</v>
      </c>
      <c r="G38" s="12" t="s">
        <v>26</v>
      </c>
      <c r="H38" s="12" t="s">
        <v>26</v>
      </c>
      <c r="I38" s="12" t="s">
        <v>26</v>
      </c>
      <c r="J38" s="12">
        <v>57.142857142857146</v>
      </c>
      <c r="K38" s="12" t="s">
        <v>25</v>
      </c>
      <c r="L38" s="12" t="s">
        <v>25</v>
      </c>
    </row>
    <row r="39" spans="4:12" ht="15.75" x14ac:dyDescent="0.25">
      <c r="D39" s="13" t="s">
        <v>55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</row>
    <row r="40" spans="4:12" ht="15.75" x14ac:dyDescent="0.25"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</row>
    <row r="41" spans="4:12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</row>
    <row r="42" spans="4:12" ht="15.75" x14ac:dyDescent="0.25">
      <c r="D42" s="13" t="s">
        <v>58</v>
      </c>
      <c r="E42" s="12" t="s">
        <v>25</v>
      </c>
      <c r="F42" s="12" t="s">
        <v>26</v>
      </c>
      <c r="G42" s="12" t="s">
        <v>25</v>
      </c>
      <c r="H42" s="12" t="s">
        <v>25</v>
      </c>
      <c r="I42" s="12" t="s">
        <v>26</v>
      </c>
      <c r="J42" s="12" t="s">
        <v>26</v>
      </c>
      <c r="K42" s="12" t="s">
        <v>26</v>
      </c>
      <c r="L42" s="12" t="s">
        <v>26</v>
      </c>
    </row>
  </sheetData>
  <mergeCells count="12">
    <mergeCell ref="K4:K5"/>
    <mergeCell ref="L4:L5"/>
    <mergeCell ref="E1:L1"/>
    <mergeCell ref="D2:L2"/>
    <mergeCell ref="D3:D5"/>
    <mergeCell ref="E3:E5"/>
    <mergeCell ref="F3:I3"/>
    <mergeCell ref="J3:J5"/>
    <mergeCell ref="K3:L3"/>
    <mergeCell ref="F4:F5"/>
    <mergeCell ref="G4:G5"/>
    <mergeCell ref="H4:I4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"/>
  <sheetViews>
    <sheetView workbookViewId="0">
      <selection activeCell="O31" sqref="O31"/>
    </sheetView>
  </sheetViews>
  <sheetFormatPr defaultRowHeight="18.75" x14ac:dyDescent="0.3"/>
  <sheetData/>
  <printOptions horizontalCentered="1"/>
  <pageMargins left="0" right="0" top="0" bottom="0" header="0.31496062992125984" footer="0.31496062992125984"/>
  <pageSetup paperSize="9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6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4.296875" style="1" customWidth="1"/>
    <col min="5" max="5" width="8.59765625" style="1" customWidth="1"/>
    <col min="6" max="6" width="10.8984375" style="1" customWidth="1"/>
    <col min="7" max="7" width="9.09765625" style="1" customWidth="1"/>
    <col min="8" max="8" width="8.19921875" style="1" customWidth="1"/>
    <col min="9" max="9" width="8.69921875" style="1" customWidth="1"/>
    <col min="10" max="10" width="11.5976562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1:15" ht="93" customHeight="1" x14ac:dyDescent="0.25">
      <c r="E1" s="309" t="s">
        <v>774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1:15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1:15" ht="12.75" x14ac:dyDescent="0.2">
      <c r="D3" s="310" t="s">
        <v>197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1:15" ht="27.75" customHeight="1" x14ac:dyDescent="0.2">
      <c r="D4" s="330"/>
      <c r="E4" s="322" t="s">
        <v>198</v>
      </c>
      <c r="F4" s="323"/>
      <c r="G4" s="324"/>
      <c r="H4" s="315" t="s">
        <v>199</v>
      </c>
      <c r="I4" s="325"/>
      <c r="J4" s="316"/>
      <c r="K4" s="315" t="s">
        <v>200</v>
      </c>
      <c r="L4" s="325"/>
      <c r="M4" s="316"/>
    </row>
    <row r="5" spans="1:15" ht="14.45" customHeight="1" x14ac:dyDescent="0.2">
      <c r="D5" s="331"/>
      <c r="E5" s="326" t="s">
        <v>201</v>
      </c>
      <c r="F5" s="333" t="s">
        <v>7</v>
      </c>
      <c r="G5" s="334"/>
      <c r="H5" s="326" t="s">
        <v>201</v>
      </c>
      <c r="I5" s="333" t="s">
        <v>64</v>
      </c>
      <c r="J5" s="334"/>
      <c r="K5" s="326" t="s">
        <v>201</v>
      </c>
      <c r="L5" s="202" t="s">
        <v>64</v>
      </c>
      <c r="M5" s="311" t="s">
        <v>202</v>
      </c>
    </row>
    <row r="6" spans="1:15" ht="59.25" customHeight="1" x14ac:dyDescent="0.2">
      <c r="D6" s="332"/>
      <c r="E6" s="329"/>
      <c r="F6" s="262" t="s">
        <v>203</v>
      </c>
      <c r="G6" s="262" t="s">
        <v>204</v>
      </c>
      <c r="H6" s="329"/>
      <c r="I6" s="262" t="s">
        <v>205</v>
      </c>
      <c r="J6" s="262" t="s">
        <v>206</v>
      </c>
      <c r="K6" s="329"/>
      <c r="L6" s="262" t="s">
        <v>207</v>
      </c>
      <c r="M6" s="313"/>
      <c r="O6" s="328"/>
    </row>
    <row r="7" spans="1:15" ht="38.25" hidden="1" customHeight="1" x14ac:dyDescent="0.2">
      <c r="D7" s="17"/>
      <c r="E7" s="18" t="s">
        <v>208</v>
      </c>
      <c r="F7" s="19" t="s">
        <v>209</v>
      </c>
      <c r="G7" s="19" t="s">
        <v>210</v>
      </c>
      <c r="H7" s="19" t="s">
        <v>211</v>
      </c>
      <c r="I7" s="19" t="s">
        <v>212</v>
      </c>
      <c r="J7" s="19" t="s">
        <v>213</v>
      </c>
      <c r="K7" s="18" t="s">
        <v>214</v>
      </c>
      <c r="L7" s="19" t="s">
        <v>215</v>
      </c>
      <c r="M7" s="18" t="s">
        <v>216</v>
      </c>
      <c r="O7" s="328"/>
    </row>
    <row r="8" spans="1:15" ht="12.75" x14ac:dyDescent="0.2">
      <c r="D8" s="8"/>
      <c r="E8" s="8">
        <v>1</v>
      </c>
      <c r="F8" s="8">
        <v>2</v>
      </c>
      <c r="G8" s="8">
        <v>3</v>
      </c>
      <c r="H8" s="8">
        <v>4</v>
      </c>
      <c r="I8" s="8">
        <v>5</v>
      </c>
      <c r="J8" s="8">
        <v>6</v>
      </c>
      <c r="K8" s="8">
        <v>7</v>
      </c>
      <c r="L8" s="8">
        <v>8</v>
      </c>
      <c r="M8" s="8">
        <v>9</v>
      </c>
    </row>
    <row r="9" spans="1:15" x14ac:dyDescent="0.25">
      <c r="A9" s="25">
        <v>1</v>
      </c>
      <c r="B9" s="25"/>
      <c r="C9" s="25" t="s">
        <v>160</v>
      </c>
      <c r="D9" s="319" t="s">
        <v>220</v>
      </c>
      <c r="E9" s="320"/>
      <c r="F9" s="320"/>
      <c r="G9" s="320"/>
      <c r="H9" s="320"/>
      <c r="I9" s="320"/>
      <c r="J9" s="320"/>
      <c r="K9" s="320"/>
      <c r="L9" s="320"/>
      <c r="M9" s="321"/>
    </row>
    <row r="10" spans="1:15" ht="15" customHeight="1" x14ac:dyDescent="0.25">
      <c r="A10" s="25">
        <v>3</v>
      </c>
      <c r="B10" s="25"/>
      <c r="C10" s="25" t="s">
        <v>162</v>
      </c>
      <c r="D10" s="9" t="s">
        <v>21</v>
      </c>
      <c r="E10" s="26">
        <v>32</v>
      </c>
      <c r="F10" s="26">
        <v>21</v>
      </c>
      <c r="G10" s="10">
        <v>65.625</v>
      </c>
      <c r="H10" s="26">
        <v>3127</v>
      </c>
      <c r="I10" s="26">
        <v>2765</v>
      </c>
      <c r="J10" s="10">
        <v>88.423409018228327</v>
      </c>
      <c r="K10" s="10">
        <v>817.28000000000009</v>
      </c>
      <c r="L10" s="10">
        <v>412.58</v>
      </c>
      <c r="M10" s="31">
        <v>0.13194115765909817</v>
      </c>
    </row>
    <row r="11" spans="1:15" ht="14.25" customHeight="1" x14ac:dyDescent="0.25">
      <c r="A11" s="25">
        <v>4</v>
      </c>
      <c r="B11" s="25"/>
      <c r="C11" s="25" t="s">
        <v>163</v>
      </c>
      <c r="D11" s="11" t="s">
        <v>22</v>
      </c>
      <c r="E11" s="27" t="s">
        <v>25</v>
      </c>
      <c r="F11" s="27" t="s">
        <v>25</v>
      </c>
      <c r="G11" s="12" t="s">
        <v>25</v>
      </c>
      <c r="H11" s="27" t="s">
        <v>25</v>
      </c>
      <c r="I11" s="27" t="s">
        <v>25</v>
      </c>
      <c r="J11" s="12" t="s">
        <v>25</v>
      </c>
      <c r="K11" s="12" t="s">
        <v>25</v>
      </c>
      <c r="L11" s="12" t="s">
        <v>25</v>
      </c>
      <c r="M11" s="32" t="s">
        <v>25</v>
      </c>
    </row>
    <row r="12" spans="1:15" ht="15" customHeight="1" x14ac:dyDescent="0.25">
      <c r="A12" s="25">
        <v>5</v>
      </c>
      <c r="B12" s="25"/>
      <c r="C12" s="25" t="s">
        <v>164</v>
      </c>
      <c r="D12" s="13" t="s">
        <v>23</v>
      </c>
      <c r="E12" s="27" t="s">
        <v>26</v>
      </c>
      <c r="F12" s="27" t="s">
        <v>26</v>
      </c>
      <c r="G12" s="12" t="s">
        <v>26</v>
      </c>
      <c r="H12" s="27" t="s">
        <v>26</v>
      </c>
      <c r="I12" s="27" t="s">
        <v>26</v>
      </c>
      <c r="J12" s="12" t="s">
        <v>26</v>
      </c>
      <c r="K12" s="12" t="s">
        <v>26</v>
      </c>
      <c r="L12" s="12" t="s">
        <v>26</v>
      </c>
      <c r="M12" s="32" t="s">
        <v>26</v>
      </c>
    </row>
    <row r="13" spans="1:15" ht="14.25" customHeight="1" x14ac:dyDescent="0.25">
      <c r="A13" s="25">
        <v>6</v>
      </c>
      <c r="B13" s="25"/>
      <c r="C13" s="25" t="s">
        <v>165</v>
      </c>
      <c r="D13" s="13" t="s">
        <v>24</v>
      </c>
      <c r="E13" s="27" t="s">
        <v>26</v>
      </c>
      <c r="F13" s="27" t="s">
        <v>26</v>
      </c>
      <c r="G13" s="12" t="s">
        <v>26</v>
      </c>
      <c r="H13" s="27" t="s">
        <v>26</v>
      </c>
      <c r="I13" s="27" t="s">
        <v>26</v>
      </c>
      <c r="J13" s="12" t="s">
        <v>26</v>
      </c>
      <c r="K13" s="12" t="s">
        <v>26</v>
      </c>
      <c r="L13" s="12" t="s">
        <v>26</v>
      </c>
      <c r="M13" s="32" t="s">
        <v>26</v>
      </c>
    </row>
    <row r="14" spans="1:15" ht="15" customHeight="1" x14ac:dyDescent="0.25">
      <c r="A14" s="25">
        <v>7</v>
      </c>
      <c r="B14" s="25"/>
      <c r="C14" s="25" t="s">
        <v>166</v>
      </c>
      <c r="D14" s="13" t="s">
        <v>27</v>
      </c>
      <c r="E14" s="27" t="s">
        <v>26</v>
      </c>
      <c r="F14" s="27" t="s">
        <v>26</v>
      </c>
      <c r="G14" s="12" t="s">
        <v>26</v>
      </c>
      <c r="H14" s="27" t="s">
        <v>26</v>
      </c>
      <c r="I14" s="27" t="s">
        <v>26</v>
      </c>
      <c r="J14" s="12" t="s">
        <v>26</v>
      </c>
      <c r="K14" s="12" t="s">
        <v>26</v>
      </c>
      <c r="L14" s="12" t="s">
        <v>26</v>
      </c>
      <c r="M14" s="32" t="s">
        <v>26</v>
      </c>
    </row>
    <row r="15" spans="1:15" ht="14.25" customHeight="1" x14ac:dyDescent="0.25">
      <c r="A15" s="25">
        <v>8</v>
      </c>
      <c r="B15" s="25"/>
      <c r="C15" s="25" t="s">
        <v>167</v>
      </c>
      <c r="D15" s="13" t="s">
        <v>28</v>
      </c>
      <c r="E15" s="27" t="s">
        <v>26</v>
      </c>
      <c r="F15" s="27" t="s">
        <v>26</v>
      </c>
      <c r="G15" s="12" t="s">
        <v>26</v>
      </c>
      <c r="H15" s="27" t="s">
        <v>26</v>
      </c>
      <c r="I15" s="27" t="s">
        <v>26</v>
      </c>
      <c r="J15" s="12" t="s">
        <v>26</v>
      </c>
      <c r="K15" s="12" t="s">
        <v>26</v>
      </c>
      <c r="L15" s="12" t="s">
        <v>26</v>
      </c>
      <c r="M15" s="32" t="s">
        <v>26</v>
      </c>
    </row>
    <row r="16" spans="1:15" ht="15" customHeight="1" x14ac:dyDescent="0.25">
      <c r="A16" s="25">
        <v>9</v>
      </c>
      <c r="B16" s="25"/>
      <c r="C16" s="25" t="s">
        <v>168</v>
      </c>
      <c r="D16" s="13" t="s">
        <v>29</v>
      </c>
      <c r="E16" s="27" t="s">
        <v>25</v>
      </c>
      <c r="F16" s="27" t="s">
        <v>26</v>
      </c>
      <c r="G16" s="12" t="s">
        <v>26</v>
      </c>
      <c r="H16" s="27" t="s">
        <v>26</v>
      </c>
      <c r="I16" s="27" t="s">
        <v>26</v>
      </c>
      <c r="J16" s="12" t="s">
        <v>26</v>
      </c>
      <c r="K16" s="12" t="s">
        <v>25</v>
      </c>
      <c r="L16" s="12" t="s">
        <v>26</v>
      </c>
      <c r="M16" s="32" t="s">
        <v>26</v>
      </c>
    </row>
    <row r="17" spans="1:13" ht="14.25" customHeight="1" x14ac:dyDescent="0.25">
      <c r="A17" s="25">
        <v>10</v>
      </c>
      <c r="B17" s="25"/>
      <c r="C17" s="25" t="s">
        <v>169</v>
      </c>
      <c r="D17" s="13" t="s">
        <v>30</v>
      </c>
      <c r="E17" s="27" t="s">
        <v>25</v>
      </c>
      <c r="F17" s="27" t="s">
        <v>25</v>
      </c>
      <c r="G17" s="12" t="s">
        <v>25</v>
      </c>
      <c r="H17" s="27" t="s">
        <v>25</v>
      </c>
      <c r="I17" s="27" t="s">
        <v>25</v>
      </c>
      <c r="J17" s="12" t="s">
        <v>25</v>
      </c>
      <c r="K17" s="12" t="s">
        <v>25</v>
      </c>
      <c r="L17" s="12" t="s">
        <v>25</v>
      </c>
      <c r="M17" s="32" t="s">
        <v>25</v>
      </c>
    </row>
    <row r="18" spans="1:13" ht="15" customHeight="1" x14ac:dyDescent="0.25">
      <c r="A18" s="25">
        <v>11</v>
      </c>
      <c r="B18" s="25"/>
      <c r="C18" s="25" t="s">
        <v>170</v>
      </c>
      <c r="D18" s="13" t="s">
        <v>31</v>
      </c>
      <c r="E18" s="27" t="s">
        <v>26</v>
      </c>
      <c r="F18" s="27" t="s">
        <v>26</v>
      </c>
      <c r="G18" s="12" t="s">
        <v>26</v>
      </c>
      <c r="H18" s="27" t="s">
        <v>26</v>
      </c>
      <c r="I18" s="27" t="s">
        <v>26</v>
      </c>
      <c r="J18" s="12" t="s">
        <v>26</v>
      </c>
      <c r="K18" s="12" t="s">
        <v>26</v>
      </c>
      <c r="L18" s="12" t="s">
        <v>26</v>
      </c>
      <c r="M18" s="32" t="s">
        <v>26</v>
      </c>
    </row>
    <row r="19" spans="1:13" ht="14.25" customHeight="1" x14ac:dyDescent="0.25">
      <c r="A19" s="25">
        <v>12</v>
      </c>
      <c r="B19" s="25"/>
      <c r="C19" s="25" t="s">
        <v>171</v>
      </c>
      <c r="D19" s="13" t="s">
        <v>32</v>
      </c>
      <c r="E19" s="27" t="s">
        <v>26</v>
      </c>
      <c r="F19" s="27" t="s">
        <v>26</v>
      </c>
      <c r="G19" s="12" t="s">
        <v>26</v>
      </c>
      <c r="H19" s="27" t="s">
        <v>26</v>
      </c>
      <c r="I19" s="27" t="s">
        <v>26</v>
      </c>
      <c r="J19" s="12" t="s">
        <v>26</v>
      </c>
      <c r="K19" s="12" t="s">
        <v>26</v>
      </c>
      <c r="L19" s="12" t="s">
        <v>26</v>
      </c>
      <c r="M19" s="32" t="s">
        <v>26</v>
      </c>
    </row>
    <row r="20" spans="1:13" ht="15" customHeight="1" x14ac:dyDescent="0.25">
      <c r="A20" s="25">
        <v>13</v>
      </c>
      <c r="B20" s="25"/>
      <c r="C20" s="25" t="s">
        <v>172</v>
      </c>
      <c r="D20" s="13" t="s">
        <v>33</v>
      </c>
      <c r="E20" s="27" t="s">
        <v>25</v>
      </c>
      <c r="F20" s="27" t="s">
        <v>25</v>
      </c>
      <c r="G20" s="12" t="s">
        <v>25</v>
      </c>
      <c r="H20" s="27" t="s">
        <v>25</v>
      </c>
      <c r="I20" s="27" t="s">
        <v>25</v>
      </c>
      <c r="J20" s="12" t="s">
        <v>25</v>
      </c>
      <c r="K20" s="12" t="s">
        <v>25</v>
      </c>
      <c r="L20" s="12" t="s">
        <v>25</v>
      </c>
      <c r="M20" s="32" t="s">
        <v>25</v>
      </c>
    </row>
    <row r="21" spans="1:13" ht="14.25" customHeight="1" x14ac:dyDescent="0.25">
      <c r="A21" s="25">
        <v>14</v>
      </c>
      <c r="B21" s="25"/>
      <c r="C21" s="25" t="s">
        <v>173</v>
      </c>
      <c r="D21" s="13" t="s">
        <v>34</v>
      </c>
      <c r="E21" s="27" t="s">
        <v>26</v>
      </c>
      <c r="F21" s="27" t="s">
        <v>26</v>
      </c>
      <c r="G21" s="12" t="s">
        <v>26</v>
      </c>
      <c r="H21" s="27" t="s">
        <v>26</v>
      </c>
      <c r="I21" s="27" t="s">
        <v>26</v>
      </c>
      <c r="J21" s="12" t="s">
        <v>26</v>
      </c>
      <c r="K21" s="12" t="s">
        <v>26</v>
      </c>
      <c r="L21" s="12" t="s">
        <v>26</v>
      </c>
      <c r="M21" s="32" t="s">
        <v>26</v>
      </c>
    </row>
    <row r="22" spans="1:13" ht="15" customHeight="1" x14ac:dyDescent="0.25">
      <c r="A22" s="25">
        <v>15</v>
      </c>
      <c r="B22" s="25"/>
      <c r="C22" s="25" t="s">
        <v>174</v>
      </c>
      <c r="D22" s="13" t="s">
        <v>35</v>
      </c>
      <c r="E22" s="27" t="s">
        <v>25</v>
      </c>
      <c r="F22" s="27" t="s">
        <v>25</v>
      </c>
      <c r="G22" s="12">
        <v>100</v>
      </c>
      <c r="H22" s="27" t="s">
        <v>25</v>
      </c>
      <c r="I22" s="27" t="s">
        <v>25</v>
      </c>
      <c r="J22" s="12">
        <v>95.026455026455025</v>
      </c>
      <c r="K22" s="12" t="s">
        <v>25</v>
      </c>
      <c r="L22" s="12" t="s">
        <v>25</v>
      </c>
      <c r="M22" s="32">
        <v>0.14285714285714285</v>
      </c>
    </row>
    <row r="23" spans="1:13" ht="14.25" customHeight="1" x14ac:dyDescent="0.25">
      <c r="A23" s="25">
        <v>16</v>
      </c>
      <c r="B23" s="25"/>
      <c r="C23" s="25" t="s">
        <v>175</v>
      </c>
      <c r="D23" s="13" t="s">
        <v>36</v>
      </c>
      <c r="E23" s="27" t="s">
        <v>26</v>
      </c>
      <c r="F23" s="27" t="s">
        <v>26</v>
      </c>
      <c r="G23" s="12" t="s">
        <v>26</v>
      </c>
      <c r="H23" s="27" t="s">
        <v>26</v>
      </c>
      <c r="I23" s="27" t="s">
        <v>26</v>
      </c>
      <c r="J23" s="12" t="s">
        <v>26</v>
      </c>
      <c r="K23" s="12" t="s">
        <v>26</v>
      </c>
      <c r="L23" s="12" t="s">
        <v>26</v>
      </c>
      <c r="M23" s="32" t="s">
        <v>26</v>
      </c>
    </row>
    <row r="24" spans="1:13" ht="15" customHeight="1" x14ac:dyDescent="0.25">
      <c r="A24" s="25">
        <v>17</v>
      </c>
      <c r="B24" s="25"/>
      <c r="C24" s="25" t="s">
        <v>176</v>
      </c>
      <c r="D24" s="13" t="s">
        <v>37</v>
      </c>
      <c r="E24" s="27" t="s">
        <v>26</v>
      </c>
      <c r="F24" s="27" t="s">
        <v>26</v>
      </c>
      <c r="G24" s="12" t="s">
        <v>26</v>
      </c>
      <c r="H24" s="27" t="s">
        <v>26</v>
      </c>
      <c r="I24" s="27" t="s">
        <v>26</v>
      </c>
      <c r="J24" s="12" t="s">
        <v>26</v>
      </c>
      <c r="K24" s="12" t="s">
        <v>26</v>
      </c>
      <c r="L24" s="12" t="s">
        <v>26</v>
      </c>
      <c r="M24" s="32" t="s">
        <v>26</v>
      </c>
    </row>
    <row r="25" spans="1:13" ht="14.25" customHeight="1" x14ac:dyDescent="0.25">
      <c r="A25" s="25">
        <v>18</v>
      </c>
      <c r="B25" s="25"/>
      <c r="C25" s="25" t="s">
        <v>177</v>
      </c>
      <c r="D25" s="13" t="s">
        <v>38</v>
      </c>
      <c r="E25" s="27" t="s">
        <v>26</v>
      </c>
      <c r="F25" s="27" t="s">
        <v>26</v>
      </c>
      <c r="G25" s="12" t="s">
        <v>26</v>
      </c>
      <c r="H25" s="27" t="s">
        <v>26</v>
      </c>
      <c r="I25" s="27" t="s">
        <v>26</v>
      </c>
      <c r="J25" s="12" t="s">
        <v>26</v>
      </c>
      <c r="K25" s="12" t="s">
        <v>26</v>
      </c>
      <c r="L25" s="12" t="s">
        <v>26</v>
      </c>
      <c r="M25" s="32" t="s">
        <v>26</v>
      </c>
    </row>
    <row r="26" spans="1:13" ht="15" customHeight="1" x14ac:dyDescent="0.25">
      <c r="A26" s="25">
        <v>19</v>
      </c>
      <c r="B26" s="25"/>
      <c r="C26" s="25" t="s">
        <v>178</v>
      </c>
      <c r="D26" s="13" t="s">
        <v>39</v>
      </c>
      <c r="E26" s="27" t="s">
        <v>25</v>
      </c>
      <c r="F26" s="27" t="s">
        <v>25</v>
      </c>
      <c r="G26" s="12" t="s">
        <v>25</v>
      </c>
      <c r="H26" s="27" t="s">
        <v>25</v>
      </c>
      <c r="I26" s="27" t="s">
        <v>25</v>
      </c>
      <c r="J26" s="12" t="s">
        <v>25</v>
      </c>
      <c r="K26" s="12" t="s">
        <v>25</v>
      </c>
      <c r="L26" s="12" t="s">
        <v>25</v>
      </c>
      <c r="M26" s="32" t="s">
        <v>25</v>
      </c>
    </row>
    <row r="27" spans="1:13" ht="14.25" customHeight="1" x14ac:dyDescent="0.25">
      <c r="A27" s="25">
        <v>20</v>
      </c>
      <c r="B27" s="25"/>
      <c r="C27" s="25" t="s">
        <v>179</v>
      </c>
      <c r="D27" s="13" t="s">
        <v>40</v>
      </c>
      <c r="E27" s="27" t="s">
        <v>25</v>
      </c>
      <c r="F27" s="27" t="s">
        <v>25</v>
      </c>
      <c r="G27" s="12" t="s">
        <v>25</v>
      </c>
      <c r="H27" s="27" t="s">
        <v>25</v>
      </c>
      <c r="I27" s="27" t="s">
        <v>25</v>
      </c>
      <c r="J27" s="12" t="s">
        <v>25</v>
      </c>
      <c r="K27" s="12" t="s">
        <v>25</v>
      </c>
      <c r="L27" s="12" t="s">
        <v>25</v>
      </c>
      <c r="M27" s="32" t="s">
        <v>25</v>
      </c>
    </row>
    <row r="28" spans="1:13" ht="15" customHeight="1" x14ac:dyDescent="0.25">
      <c r="A28" s="25">
        <v>21</v>
      </c>
      <c r="B28" s="25"/>
      <c r="C28" s="25" t="s">
        <v>180</v>
      </c>
      <c r="D28" s="13" t="s">
        <v>41</v>
      </c>
      <c r="E28" s="27" t="s">
        <v>26</v>
      </c>
      <c r="F28" s="27" t="s">
        <v>26</v>
      </c>
      <c r="G28" s="12" t="s">
        <v>26</v>
      </c>
      <c r="H28" s="27" t="s">
        <v>26</v>
      </c>
      <c r="I28" s="27" t="s">
        <v>26</v>
      </c>
      <c r="J28" s="12" t="s">
        <v>26</v>
      </c>
      <c r="K28" s="12" t="s">
        <v>26</v>
      </c>
      <c r="L28" s="12" t="s">
        <v>26</v>
      </c>
      <c r="M28" s="32" t="s">
        <v>26</v>
      </c>
    </row>
    <row r="29" spans="1:13" ht="14.25" customHeight="1" x14ac:dyDescent="0.25">
      <c r="A29" s="25">
        <v>22</v>
      </c>
      <c r="B29" s="25"/>
      <c r="C29" s="25" t="s">
        <v>181</v>
      </c>
      <c r="D29" s="13" t="s">
        <v>42</v>
      </c>
      <c r="E29" s="27" t="s">
        <v>26</v>
      </c>
      <c r="F29" s="27" t="s">
        <v>26</v>
      </c>
      <c r="G29" s="12" t="s">
        <v>26</v>
      </c>
      <c r="H29" s="27" t="s">
        <v>26</v>
      </c>
      <c r="I29" s="27" t="s">
        <v>26</v>
      </c>
      <c r="J29" s="12" t="s">
        <v>26</v>
      </c>
      <c r="K29" s="12" t="s">
        <v>26</v>
      </c>
      <c r="L29" s="12" t="s">
        <v>26</v>
      </c>
      <c r="M29" s="32" t="s">
        <v>26</v>
      </c>
    </row>
    <row r="30" spans="1:13" ht="15" customHeight="1" x14ac:dyDescent="0.25">
      <c r="A30" s="25">
        <v>23</v>
      </c>
      <c r="B30" s="25"/>
      <c r="C30" s="25" t="s">
        <v>182</v>
      </c>
      <c r="D30" s="13" t="s">
        <v>43</v>
      </c>
      <c r="E30" s="27" t="s">
        <v>26</v>
      </c>
      <c r="F30" s="27" t="s">
        <v>26</v>
      </c>
      <c r="G30" s="12" t="s">
        <v>26</v>
      </c>
      <c r="H30" s="27" t="s">
        <v>26</v>
      </c>
      <c r="I30" s="27" t="s">
        <v>26</v>
      </c>
      <c r="J30" s="12" t="s">
        <v>26</v>
      </c>
      <c r="K30" s="12" t="s">
        <v>26</v>
      </c>
      <c r="L30" s="12" t="s">
        <v>26</v>
      </c>
      <c r="M30" s="32" t="s">
        <v>26</v>
      </c>
    </row>
    <row r="31" spans="1:13" ht="14.25" customHeight="1" x14ac:dyDescent="0.25">
      <c r="A31" s="25">
        <v>24</v>
      </c>
      <c r="B31" s="25"/>
      <c r="C31" s="25" t="s">
        <v>183</v>
      </c>
      <c r="D31" s="13" t="s">
        <v>44</v>
      </c>
      <c r="E31" s="27">
        <v>7</v>
      </c>
      <c r="F31" s="27">
        <v>7</v>
      </c>
      <c r="G31" s="12">
        <v>100</v>
      </c>
      <c r="H31" s="27">
        <v>925</v>
      </c>
      <c r="I31" s="27">
        <v>905</v>
      </c>
      <c r="J31" s="12">
        <v>97.837837837837839</v>
      </c>
      <c r="K31" s="12">
        <v>57.099999999999994</v>
      </c>
      <c r="L31" s="12">
        <v>56.099999999999994</v>
      </c>
      <c r="M31" s="32">
        <v>6.0648648648648641E-2</v>
      </c>
    </row>
    <row r="32" spans="1:13" ht="15" customHeight="1" x14ac:dyDescent="0.25">
      <c r="A32" s="25">
        <v>25</v>
      </c>
      <c r="B32" s="25"/>
      <c r="C32" s="25" t="s">
        <v>184</v>
      </c>
      <c r="D32" s="13" t="s">
        <v>45</v>
      </c>
      <c r="E32" s="27" t="s">
        <v>26</v>
      </c>
      <c r="F32" s="27" t="s">
        <v>26</v>
      </c>
      <c r="G32" s="12" t="s">
        <v>26</v>
      </c>
      <c r="H32" s="27" t="s">
        <v>26</v>
      </c>
      <c r="I32" s="27" t="s">
        <v>26</v>
      </c>
      <c r="J32" s="12" t="s">
        <v>26</v>
      </c>
      <c r="K32" s="12" t="s">
        <v>26</v>
      </c>
      <c r="L32" s="12" t="s">
        <v>26</v>
      </c>
      <c r="M32" s="32" t="s">
        <v>26</v>
      </c>
    </row>
    <row r="33" spans="1:13" ht="14.25" customHeight="1" x14ac:dyDescent="0.25">
      <c r="A33" s="25">
        <v>26</v>
      </c>
      <c r="B33" s="25"/>
      <c r="C33" s="25" t="s">
        <v>185</v>
      </c>
      <c r="D33" s="13" t="s">
        <v>46</v>
      </c>
      <c r="E33" s="27" t="s">
        <v>26</v>
      </c>
      <c r="F33" s="27" t="s">
        <v>26</v>
      </c>
      <c r="G33" s="12" t="s">
        <v>26</v>
      </c>
      <c r="H33" s="27" t="s">
        <v>26</v>
      </c>
      <c r="I33" s="27" t="s">
        <v>26</v>
      </c>
      <c r="J33" s="12" t="s">
        <v>26</v>
      </c>
      <c r="K33" s="12" t="s">
        <v>26</v>
      </c>
      <c r="L33" s="12" t="s">
        <v>26</v>
      </c>
      <c r="M33" s="32" t="s">
        <v>26</v>
      </c>
    </row>
    <row r="34" spans="1:13" ht="15" customHeight="1" x14ac:dyDescent="0.25">
      <c r="A34" s="25">
        <v>27</v>
      </c>
      <c r="B34" s="25"/>
      <c r="C34" s="25" t="s">
        <v>186</v>
      </c>
      <c r="D34" s="13" t="s">
        <v>47</v>
      </c>
      <c r="E34" s="27" t="s">
        <v>25</v>
      </c>
      <c r="F34" s="27" t="s">
        <v>25</v>
      </c>
      <c r="G34" s="12" t="s">
        <v>25</v>
      </c>
      <c r="H34" s="27" t="s">
        <v>25</v>
      </c>
      <c r="I34" s="27" t="s">
        <v>25</v>
      </c>
      <c r="J34" s="12" t="s">
        <v>25</v>
      </c>
      <c r="K34" s="12" t="s">
        <v>25</v>
      </c>
      <c r="L34" s="12" t="s">
        <v>25</v>
      </c>
      <c r="M34" s="32" t="s">
        <v>25</v>
      </c>
    </row>
    <row r="35" spans="1:13" ht="14.25" customHeight="1" x14ac:dyDescent="0.25">
      <c r="A35" s="25">
        <v>28</v>
      </c>
      <c r="B35" s="25"/>
      <c r="C35" s="25" t="s">
        <v>187</v>
      </c>
      <c r="D35" s="13" t="s">
        <v>48</v>
      </c>
      <c r="E35" s="27" t="s">
        <v>26</v>
      </c>
      <c r="F35" s="27" t="s">
        <v>26</v>
      </c>
      <c r="G35" s="12" t="s">
        <v>26</v>
      </c>
      <c r="H35" s="27" t="s">
        <v>26</v>
      </c>
      <c r="I35" s="27" t="s">
        <v>26</v>
      </c>
      <c r="J35" s="12" t="s">
        <v>26</v>
      </c>
      <c r="K35" s="12" t="s">
        <v>26</v>
      </c>
      <c r="L35" s="12" t="s">
        <v>26</v>
      </c>
      <c r="M35" s="32" t="s">
        <v>26</v>
      </c>
    </row>
    <row r="36" spans="1:13" ht="15" customHeight="1" x14ac:dyDescent="0.25">
      <c r="A36" s="25">
        <v>29</v>
      </c>
      <c r="B36" s="25"/>
      <c r="C36" s="25" t="s">
        <v>188</v>
      </c>
      <c r="D36" s="13" t="s">
        <v>49</v>
      </c>
      <c r="E36" s="27">
        <v>3</v>
      </c>
      <c r="F36" s="27" t="s">
        <v>26</v>
      </c>
      <c r="G36" s="12" t="s">
        <v>26</v>
      </c>
      <c r="H36" s="27">
        <v>116</v>
      </c>
      <c r="I36" s="27" t="s">
        <v>26</v>
      </c>
      <c r="J36" s="12" t="s">
        <v>26</v>
      </c>
      <c r="K36" s="12">
        <v>13</v>
      </c>
      <c r="L36" s="12">
        <v>13</v>
      </c>
      <c r="M36" s="32">
        <v>0.11206896551724138</v>
      </c>
    </row>
    <row r="37" spans="1:13" ht="14.25" customHeight="1" x14ac:dyDescent="0.25">
      <c r="A37" s="25">
        <v>30</v>
      </c>
      <c r="B37" s="25"/>
      <c r="C37" s="25" t="s">
        <v>189</v>
      </c>
      <c r="D37" s="13" t="s">
        <v>50</v>
      </c>
      <c r="E37" s="27" t="s">
        <v>25</v>
      </c>
      <c r="F37" s="27" t="s">
        <v>25</v>
      </c>
      <c r="G37" s="12" t="s">
        <v>25</v>
      </c>
      <c r="H37" s="27" t="s">
        <v>25</v>
      </c>
      <c r="I37" s="27" t="s">
        <v>25</v>
      </c>
      <c r="J37" s="12" t="s">
        <v>25</v>
      </c>
      <c r="K37" s="12" t="s">
        <v>25</v>
      </c>
      <c r="L37" s="12" t="s">
        <v>25</v>
      </c>
      <c r="M37" s="32" t="s">
        <v>25</v>
      </c>
    </row>
    <row r="38" spans="1:13" ht="15" customHeight="1" x14ac:dyDescent="0.25">
      <c r="A38" s="25">
        <v>32</v>
      </c>
      <c r="B38" s="25"/>
      <c r="C38" s="25" t="s">
        <v>191</v>
      </c>
      <c r="D38" s="13" t="s">
        <v>51</v>
      </c>
      <c r="E38" s="27" t="s">
        <v>26</v>
      </c>
      <c r="F38" s="27" t="s">
        <v>26</v>
      </c>
      <c r="G38" s="12" t="s">
        <v>26</v>
      </c>
      <c r="H38" s="27" t="s">
        <v>26</v>
      </c>
      <c r="I38" s="27" t="s">
        <v>26</v>
      </c>
      <c r="J38" s="12" t="s">
        <v>26</v>
      </c>
      <c r="K38" s="12" t="s">
        <v>26</v>
      </c>
      <c r="L38" s="12" t="s">
        <v>26</v>
      </c>
      <c r="M38" s="32" t="s">
        <v>26</v>
      </c>
    </row>
    <row r="39" spans="1:13" ht="14.25" customHeight="1" x14ac:dyDescent="0.25">
      <c r="A39" s="25">
        <v>33</v>
      </c>
      <c r="B39" s="25"/>
      <c r="C39" s="25" t="s">
        <v>192</v>
      </c>
      <c r="D39" s="13" t="s">
        <v>52</v>
      </c>
      <c r="E39" s="27" t="s">
        <v>25</v>
      </c>
      <c r="F39" s="27" t="s">
        <v>25</v>
      </c>
      <c r="G39" s="12" t="s">
        <v>25</v>
      </c>
      <c r="H39" s="27" t="s">
        <v>25</v>
      </c>
      <c r="I39" s="27" t="s">
        <v>25</v>
      </c>
      <c r="J39" s="12" t="s">
        <v>25</v>
      </c>
      <c r="K39" s="12" t="s">
        <v>25</v>
      </c>
      <c r="L39" s="12" t="s">
        <v>25</v>
      </c>
      <c r="M39" s="32" t="s">
        <v>25</v>
      </c>
    </row>
    <row r="40" spans="1:13" ht="15" customHeight="1" x14ac:dyDescent="0.25">
      <c r="A40" s="25">
        <v>34</v>
      </c>
      <c r="B40" s="25"/>
      <c r="C40" s="25" t="s">
        <v>193</v>
      </c>
      <c r="D40" s="11" t="s">
        <v>53</v>
      </c>
      <c r="E40" s="27" t="s">
        <v>25</v>
      </c>
      <c r="F40" s="27" t="s">
        <v>25</v>
      </c>
      <c r="G40" s="12" t="s">
        <v>25</v>
      </c>
      <c r="H40" s="27" t="s">
        <v>25</v>
      </c>
      <c r="I40" s="27" t="s">
        <v>25</v>
      </c>
      <c r="J40" s="12" t="s">
        <v>25</v>
      </c>
      <c r="K40" s="12" t="s">
        <v>25</v>
      </c>
      <c r="L40" s="12" t="s">
        <v>25</v>
      </c>
      <c r="M40" s="32" t="s">
        <v>25</v>
      </c>
    </row>
    <row r="41" spans="1:13" ht="14.25" customHeight="1" x14ac:dyDescent="0.25">
      <c r="A41" s="25">
        <v>35</v>
      </c>
      <c r="B41" s="25"/>
      <c r="C41" s="25" t="s">
        <v>194</v>
      </c>
      <c r="D41" s="13" t="s">
        <v>54</v>
      </c>
      <c r="E41" s="27" t="s">
        <v>25</v>
      </c>
      <c r="F41" s="27" t="s">
        <v>25</v>
      </c>
      <c r="G41" s="12" t="s">
        <v>25</v>
      </c>
      <c r="H41" s="27" t="s">
        <v>25</v>
      </c>
      <c r="I41" s="27" t="s">
        <v>25</v>
      </c>
      <c r="J41" s="12" t="s">
        <v>25</v>
      </c>
      <c r="K41" s="12" t="s">
        <v>25</v>
      </c>
      <c r="L41" s="12" t="s">
        <v>25</v>
      </c>
      <c r="M41" s="32" t="s">
        <v>25</v>
      </c>
    </row>
    <row r="42" spans="1:13" ht="15" customHeight="1" x14ac:dyDescent="0.25">
      <c r="A42" s="25">
        <v>36</v>
      </c>
      <c r="B42" s="25"/>
      <c r="C42" s="25" t="s">
        <v>195</v>
      </c>
      <c r="D42" s="13" t="s">
        <v>55</v>
      </c>
      <c r="E42" s="27" t="s">
        <v>26</v>
      </c>
      <c r="F42" s="27" t="s">
        <v>26</v>
      </c>
      <c r="G42" s="12" t="s">
        <v>26</v>
      </c>
      <c r="H42" s="27" t="s">
        <v>26</v>
      </c>
      <c r="I42" s="27" t="s">
        <v>26</v>
      </c>
      <c r="J42" s="12" t="s">
        <v>26</v>
      </c>
      <c r="K42" s="12" t="s">
        <v>26</v>
      </c>
      <c r="L42" s="12" t="s">
        <v>26</v>
      </c>
      <c r="M42" s="32" t="s">
        <v>26</v>
      </c>
    </row>
    <row r="43" spans="1:13" ht="14.25" customHeight="1" x14ac:dyDescent="0.25">
      <c r="A43" s="25"/>
      <c r="B43" s="25"/>
      <c r="C43" s="25"/>
      <c r="D43" s="13" t="s">
        <v>56</v>
      </c>
      <c r="E43" s="27" t="s">
        <v>26</v>
      </c>
      <c r="F43" s="27" t="s">
        <v>26</v>
      </c>
      <c r="G43" s="12" t="s">
        <v>26</v>
      </c>
      <c r="H43" s="27" t="s">
        <v>26</v>
      </c>
      <c r="I43" s="27" t="s">
        <v>26</v>
      </c>
      <c r="J43" s="12" t="s">
        <v>26</v>
      </c>
      <c r="K43" s="12" t="s">
        <v>26</v>
      </c>
      <c r="L43" s="12" t="s">
        <v>26</v>
      </c>
      <c r="M43" s="32" t="s">
        <v>26</v>
      </c>
    </row>
    <row r="44" spans="1:13" ht="15" customHeight="1" x14ac:dyDescent="0.25">
      <c r="A44" s="25"/>
      <c r="B44" s="25"/>
      <c r="C44" s="25"/>
      <c r="D44" s="13" t="s">
        <v>57</v>
      </c>
      <c r="E44" s="27" t="s">
        <v>26</v>
      </c>
      <c r="F44" s="27" t="s">
        <v>26</v>
      </c>
      <c r="G44" s="12" t="s">
        <v>26</v>
      </c>
      <c r="H44" s="27" t="s">
        <v>26</v>
      </c>
      <c r="I44" s="27" t="s">
        <v>26</v>
      </c>
      <c r="J44" s="12" t="s">
        <v>26</v>
      </c>
      <c r="K44" s="12" t="s">
        <v>26</v>
      </c>
      <c r="L44" s="12" t="s">
        <v>26</v>
      </c>
      <c r="M44" s="32" t="s">
        <v>26</v>
      </c>
    </row>
    <row r="45" spans="1:13" ht="14.25" customHeight="1" x14ac:dyDescent="0.25">
      <c r="A45" s="25"/>
      <c r="B45" s="25"/>
      <c r="C45" s="25"/>
      <c r="D45" s="13" t="s">
        <v>58</v>
      </c>
      <c r="E45" s="27" t="s">
        <v>26</v>
      </c>
      <c r="F45" s="27" t="s">
        <v>26</v>
      </c>
      <c r="G45" s="12" t="s">
        <v>26</v>
      </c>
      <c r="H45" s="27" t="s">
        <v>26</v>
      </c>
      <c r="I45" s="27" t="s">
        <v>26</v>
      </c>
      <c r="J45" s="12" t="s">
        <v>26</v>
      </c>
      <c r="K45" s="12" t="s">
        <v>26</v>
      </c>
      <c r="L45" s="12" t="s">
        <v>26</v>
      </c>
      <c r="M45" s="32" t="s">
        <v>26</v>
      </c>
    </row>
    <row r="46" spans="1:13" ht="12.75" x14ac:dyDescent="0.2"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ht="12.75" x14ac:dyDescent="0.2">
      <c r="D47" s="3"/>
      <c r="E47" s="3"/>
      <c r="F47" s="3"/>
      <c r="G47" s="3"/>
      <c r="H47" s="3"/>
      <c r="I47" s="3"/>
      <c r="J47" s="3"/>
      <c r="K47" s="3"/>
      <c r="L47" s="3"/>
      <c r="M47" s="3"/>
    </row>
    <row r="48" spans="1:13" ht="12.75" x14ac:dyDescent="0.2"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4:13" ht="12.75" x14ac:dyDescent="0.2"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4:13" ht="12.75" x14ac:dyDescent="0.2"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4:13" ht="12.75" x14ac:dyDescent="0.2">
      <c r="D51" s="3"/>
      <c r="E51" s="3"/>
      <c r="F51" s="3"/>
      <c r="G51" s="3"/>
      <c r="H51" s="3"/>
      <c r="I51" s="3"/>
      <c r="J51" s="3"/>
      <c r="K51" s="3"/>
      <c r="L51" s="3"/>
      <c r="M51" s="3"/>
    </row>
    <row r="52" spans="4:13" ht="12.75" x14ac:dyDescent="0.2">
      <c r="D52" s="3"/>
      <c r="E52" s="3"/>
      <c r="F52" s="3"/>
      <c r="G52" s="3"/>
      <c r="H52" s="3"/>
      <c r="I52" s="3"/>
      <c r="J52" s="3"/>
      <c r="K52" s="3"/>
      <c r="L52" s="3"/>
      <c r="M52" s="3"/>
    </row>
    <row r="53" spans="4:13" ht="12.75" x14ac:dyDescent="0.2"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4:13" ht="12.75" x14ac:dyDescent="0.2">
      <c r="D54" s="3"/>
      <c r="E54" s="3"/>
      <c r="F54" s="3"/>
      <c r="G54" s="3"/>
      <c r="H54" s="3"/>
      <c r="I54" s="3"/>
      <c r="J54" s="3"/>
      <c r="K54" s="3"/>
      <c r="L54" s="3"/>
      <c r="M54" s="3"/>
    </row>
    <row r="55" spans="4:13" ht="12.75" x14ac:dyDescent="0.2">
      <c r="D55" s="3"/>
      <c r="E55" s="3"/>
      <c r="F55" s="3"/>
      <c r="G55" s="3"/>
      <c r="H55" s="3"/>
      <c r="I55" s="3"/>
      <c r="J55" s="3"/>
      <c r="K55" s="3"/>
      <c r="L55" s="3"/>
      <c r="M55" s="3"/>
    </row>
    <row r="56" spans="4:13" ht="12.75" x14ac:dyDescent="0.2">
      <c r="D56" s="3"/>
      <c r="E56" s="3"/>
      <c r="F56" s="3"/>
      <c r="G56" s="3"/>
      <c r="H56" s="3"/>
      <c r="I56" s="3"/>
      <c r="J56" s="3"/>
      <c r="K56" s="3"/>
      <c r="L56" s="3"/>
      <c r="M56" s="3"/>
    </row>
    <row r="57" spans="4:13" ht="12.75" x14ac:dyDescent="0.2">
      <c r="D57" s="3"/>
      <c r="E57" s="3"/>
      <c r="F57" s="3"/>
      <c r="G57" s="3"/>
      <c r="H57" s="3"/>
      <c r="I57" s="3"/>
      <c r="J57" s="3"/>
      <c r="K57" s="3"/>
      <c r="L57" s="3"/>
      <c r="M57" s="3"/>
    </row>
    <row r="58" spans="4:13" ht="12.75" x14ac:dyDescent="0.2"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4:13" ht="12.75" x14ac:dyDescent="0.2">
      <c r="D59" s="3"/>
      <c r="E59" s="3"/>
      <c r="F59" s="3"/>
      <c r="G59" s="3"/>
      <c r="H59" s="3"/>
      <c r="I59" s="3"/>
      <c r="J59" s="3"/>
      <c r="K59" s="3"/>
      <c r="L59" s="3"/>
      <c r="M59" s="3"/>
    </row>
    <row r="60" spans="4:13" ht="12.75" x14ac:dyDescent="0.2">
      <c r="D60" s="3"/>
      <c r="E60" s="3"/>
      <c r="F60" s="3"/>
      <c r="G60" s="3"/>
      <c r="H60" s="3"/>
      <c r="I60" s="3"/>
      <c r="J60" s="3"/>
      <c r="K60" s="3"/>
      <c r="L60" s="3"/>
      <c r="M60" s="3"/>
    </row>
    <row r="61" spans="4:13" ht="12.75" x14ac:dyDescent="0.2">
      <c r="D61" s="3"/>
      <c r="E61" s="3"/>
      <c r="F61" s="3"/>
      <c r="G61" s="3"/>
      <c r="H61" s="3"/>
      <c r="I61" s="3"/>
      <c r="J61" s="3"/>
      <c r="K61" s="3"/>
      <c r="L61" s="3"/>
      <c r="M61" s="3"/>
    </row>
    <row r="62" spans="4:13" ht="12.75" x14ac:dyDescent="0.2">
      <c r="D62" s="3"/>
      <c r="E62" s="3"/>
      <c r="F62" s="3"/>
      <c r="G62" s="3"/>
      <c r="H62" s="3"/>
      <c r="I62" s="3"/>
      <c r="J62" s="3"/>
      <c r="K62" s="3"/>
      <c r="L62" s="3"/>
      <c r="M62" s="3"/>
    </row>
    <row r="63" spans="4:13" ht="12.75" x14ac:dyDescent="0.2">
      <c r="D63" s="3"/>
      <c r="E63" s="3"/>
      <c r="F63" s="3"/>
      <c r="G63" s="3"/>
      <c r="H63" s="3"/>
      <c r="I63" s="3"/>
      <c r="J63" s="3"/>
      <c r="K63" s="3"/>
      <c r="L63" s="3"/>
      <c r="M63" s="3"/>
    </row>
    <row r="64" spans="4:13" ht="12.75" x14ac:dyDescent="0.2">
      <c r="D64" s="3"/>
      <c r="E64" s="3"/>
      <c r="F64" s="3"/>
      <c r="G64" s="3"/>
      <c r="H64" s="3"/>
      <c r="I64" s="3"/>
      <c r="J64" s="3"/>
      <c r="K64" s="3"/>
      <c r="L64" s="3"/>
      <c r="M64" s="3"/>
    </row>
  </sheetData>
  <mergeCells count="14">
    <mergeCell ref="O6:O7"/>
    <mergeCell ref="K5:K6"/>
    <mergeCell ref="M5:M6"/>
    <mergeCell ref="D9:M9"/>
    <mergeCell ref="E1:M1"/>
    <mergeCell ref="D3:M3"/>
    <mergeCell ref="D4:D6"/>
    <mergeCell ref="E4:G4"/>
    <mergeCell ref="H4:J4"/>
    <mergeCell ref="K4:M4"/>
    <mergeCell ref="E5:E6"/>
    <mergeCell ref="F5:G5"/>
    <mergeCell ref="H5:H6"/>
    <mergeCell ref="I5:J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D1:Q26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6.69921875" style="1" customWidth="1"/>
    <col min="6" max="6" width="13.5" style="1" customWidth="1"/>
    <col min="7" max="7" width="16.19921875" style="1" customWidth="1"/>
    <col min="8" max="8" width="5.796875" style="1" customWidth="1"/>
    <col min="9" max="10" width="9.8984375" style="1" customWidth="1"/>
    <col min="11" max="11" width="8.59765625" style="1" customWidth="1"/>
    <col min="12" max="12" width="17.296875" style="1" customWidth="1"/>
    <col min="13" max="253" width="8.796875" style="3"/>
    <col min="254" max="256" width="0" style="3" hidden="1" customWidth="1"/>
    <col min="257" max="257" width="21.796875" style="3" customWidth="1"/>
    <col min="258" max="258" width="13.69921875" style="3" customWidth="1"/>
    <col min="259" max="259" width="13.5" style="3" customWidth="1"/>
    <col min="260" max="260" width="8.69921875" style="3" customWidth="1"/>
    <col min="261" max="261" width="8.19921875" style="3" customWidth="1"/>
    <col min="262" max="262" width="7.796875" style="3" customWidth="1"/>
    <col min="263" max="263" width="11.5" style="3" customWidth="1"/>
    <col min="264" max="264" width="8.59765625" style="3" customWidth="1"/>
    <col min="265" max="265" width="7.5" style="3" customWidth="1"/>
    <col min="266" max="266" width="10.59765625" style="3" customWidth="1"/>
    <col min="267" max="509" width="8.796875" style="3"/>
    <col min="510" max="512" width="0" style="3" hidden="1" customWidth="1"/>
    <col min="513" max="513" width="21.796875" style="3" customWidth="1"/>
    <col min="514" max="514" width="13.69921875" style="3" customWidth="1"/>
    <col min="515" max="515" width="13.5" style="3" customWidth="1"/>
    <col min="516" max="516" width="8.69921875" style="3" customWidth="1"/>
    <col min="517" max="517" width="8.19921875" style="3" customWidth="1"/>
    <col min="518" max="518" width="7.796875" style="3" customWidth="1"/>
    <col min="519" max="519" width="11.5" style="3" customWidth="1"/>
    <col min="520" max="520" width="8.59765625" style="3" customWidth="1"/>
    <col min="521" max="521" width="7.5" style="3" customWidth="1"/>
    <col min="522" max="522" width="10.59765625" style="3" customWidth="1"/>
    <col min="523" max="765" width="8.796875" style="3"/>
    <col min="766" max="768" width="0" style="3" hidden="1" customWidth="1"/>
    <col min="769" max="769" width="21.796875" style="3" customWidth="1"/>
    <col min="770" max="770" width="13.69921875" style="3" customWidth="1"/>
    <col min="771" max="771" width="13.5" style="3" customWidth="1"/>
    <col min="772" max="772" width="8.69921875" style="3" customWidth="1"/>
    <col min="773" max="773" width="8.19921875" style="3" customWidth="1"/>
    <col min="774" max="774" width="7.796875" style="3" customWidth="1"/>
    <col min="775" max="775" width="11.5" style="3" customWidth="1"/>
    <col min="776" max="776" width="8.59765625" style="3" customWidth="1"/>
    <col min="777" max="777" width="7.5" style="3" customWidth="1"/>
    <col min="778" max="778" width="10.59765625" style="3" customWidth="1"/>
    <col min="779" max="1021" width="8.796875" style="3"/>
    <col min="1022" max="1024" width="0" style="3" hidden="1" customWidth="1"/>
    <col min="1025" max="1025" width="21.796875" style="3" customWidth="1"/>
    <col min="1026" max="1026" width="13.69921875" style="3" customWidth="1"/>
    <col min="1027" max="1027" width="13.5" style="3" customWidth="1"/>
    <col min="1028" max="1028" width="8.69921875" style="3" customWidth="1"/>
    <col min="1029" max="1029" width="8.19921875" style="3" customWidth="1"/>
    <col min="1030" max="1030" width="7.796875" style="3" customWidth="1"/>
    <col min="1031" max="1031" width="11.5" style="3" customWidth="1"/>
    <col min="1032" max="1032" width="8.59765625" style="3" customWidth="1"/>
    <col min="1033" max="1033" width="7.5" style="3" customWidth="1"/>
    <col min="1034" max="1034" width="10.59765625" style="3" customWidth="1"/>
    <col min="1035" max="1277" width="8.796875" style="3"/>
    <col min="1278" max="1280" width="0" style="3" hidden="1" customWidth="1"/>
    <col min="1281" max="1281" width="21.796875" style="3" customWidth="1"/>
    <col min="1282" max="1282" width="13.69921875" style="3" customWidth="1"/>
    <col min="1283" max="1283" width="13.5" style="3" customWidth="1"/>
    <col min="1284" max="1284" width="8.69921875" style="3" customWidth="1"/>
    <col min="1285" max="1285" width="8.19921875" style="3" customWidth="1"/>
    <col min="1286" max="1286" width="7.796875" style="3" customWidth="1"/>
    <col min="1287" max="1287" width="11.5" style="3" customWidth="1"/>
    <col min="1288" max="1288" width="8.59765625" style="3" customWidth="1"/>
    <col min="1289" max="1289" width="7.5" style="3" customWidth="1"/>
    <col min="1290" max="1290" width="10.59765625" style="3" customWidth="1"/>
    <col min="1291" max="1533" width="8.796875" style="3"/>
    <col min="1534" max="1536" width="0" style="3" hidden="1" customWidth="1"/>
    <col min="1537" max="1537" width="21.796875" style="3" customWidth="1"/>
    <col min="1538" max="1538" width="13.69921875" style="3" customWidth="1"/>
    <col min="1539" max="1539" width="13.5" style="3" customWidth="1"/>
    <col min="1540" max="1540" width="8.69921875" style="3" customWidth="1"/>
    <col min="1541" max="1541" width="8.19921875" style="3" customWidth="1"/>
    <col min="1542" max="1542" width="7.796875" style="3" customWidth="1"/>
    <col min="1543" max="1543" width="11.5" style="3" customWidth="1"/>
    <col min="1544" max="1544" width="8.59765625" style="3" customWidth="1"/>
    <col min="1545" max="1545" width="7.5" style="3" customWidth="1"/>
    <col min="1546" max="1546" width="10.59765625" style="3" customWidth="1"/>
    <col min="1547" max="1789" width="8.796875" style="3"/>
    <col min="1790" max="1792" width="0" style="3" hidden="1" customWidth="1"/>
    <col min="1793" max="1793" width="21.796875" style="3" customWidth="1"/>
    <col min="1794" max="1794" width="13.69921875" style="3" customWidth="1"/>
    <col min="1795" max="1795" width="13.5" style="3" customWidth="1"/>
    <col min="1796" max="1796" width="8.69921875" style="3" customWidth="1"/>
    <col min="1797" max="1797" width="8.19921875" style="3" customWidth="1"/>
    <col min="1798" max="1798" width="7.796875" style="3" customWidth="1"/>
    <col min="1799" max="1799" width="11.5" style="3" customWidth="1"/>
    <col min="1800" max="1800" width="8.59765625" style="3" customWidth="1"/>
    <col min="1801" max="1801" width="7.5" style="3" customWidth="1"/>
    <col min="1802" max="1802" width="10.59765625" style="3" customWidth="1"/>
    <col min="1803" max="2045" width="8.796875" style="3"/>
    <col min="2046" max="2048" width="0" style="3" hidden="1" customWidth="1"/>
    <col min="2049" max="2049" width="21.796875" style="3" customWidth="1"/>
    <col min="2050" max="2050" width="13.69921875" style="3" customWidth="1"/>
    <col min="2051" max="2051" width="13.5" style="3" customWidth="1"/>
    <col min="2052" max="2052" width="8.69921875" style="3" customWidth="1"/>
    <col min="2053" max="2053" width="8.19921875" style="3" customWidth="1"/>
    <col min="2054" max="2054" width="7.796875" style="3" customWidth="1"/>
    <col min="2055" max="2055" width="11.5" style="3" customWidth="1"/>
    <col min="2056" max="2056" width="8.59765625" style="3" customWidth="1"/>
    <col min="2057" max="2057" width="7.5" style="3" customWidth="1"/>
    <col min="2058" max="2058" width="10.59765625" style="3" customWidth="1"/>
    <col min="2059" max="2301" width="8.796875" style="3"/>
    <col min="2302" max="2304" width="0" style="3" hidden="1" customWidth="1"/>
    <col min="2305" max="2305" width="21.796875" style="3" customWidth="1"/>
    <col min="2306" max="2306" width="13.69921875" style="3" customWidth="1"/>
    <col min="2307" max="2307" width="13.5" style="3" customWidth="1"/>
    <col min="2308" max="2308" width="8.69921875" style="3" customWidth="1"/>
    <col min="2309" max="2309" width="8.19921875" style="3" customWidth="1"/>
    <col min="2310" max="2310" width="7.796875" style="3" customWidth="1"/>
    <col min="2311" max="2311" width="11.5" style="3" customWidth="1"/>
    <col min="2312" max="2312" width="8.59765625" style="3" customWidth="1"/>
    <col min="2313" max="2313" width="7.5" style="3" customWidth="1"/>
    <col min="2314" max="2314" width="10.59765625" style="3" customWidth="1"/>
    <col min="2315" max="2557" width="8.796875" style="3"/>
    <col min="2558" max="2560" width="0" style="3" hidden="1" customWidth="1"/>
    <col min="2561" max="2561" width="21.796875" style="3" customWidth="1"/>
    <col min="2562" max="2562" width="13.69921875" style="3" customWidth="1"/>
    <col min="2563" max="2563" width="13.5" style="3" customWidth="1"/>
    <col min="2564" max="2564" width="8.69921875" style="3" customWidth="1"/>
    <col min="2565" max="2565" width="8.19921875" style="3" customWidth="1"/>
    <col min="2566" max="2566" width="7.796875" style="3" customWidth="1"/>
    <col min="2567" max="2567" width="11.5" style="3" customWidth="1"/>
    <col min="2568" max="2568" width="8.59765625" style="3" customWidth="1"/>
    <col min="2569" max="2569" width="7.5" style="3" customWidth="1"/>
    <col min="2570" max="2570" width="10.59765625" style="3" customWidth="1"/>
    <col min="2571" max="2813" width="8.796875" style="3"/>
    <col min="2814" max="2816" width="0" style="3" hidden="1" customWidth="1"/>
    <col min="2817" max="2817" width="21.796875" style="3" customWidth="1"/>
    <col min="2818" max="2818" width="13.69921875" style="3" customWidth="1"/>
    <col min="2819" max="2819" width="13.5" style="3" customWidth="1"/>
    <col min="2820" max="2820" width="8.69921875" style="3" customWidth="1"/>
    <col min="2821" max="2821" width="8.19921875" style="3" customWidth="1"/>
    <col min="2822" max="2822" width="7.796875" style="3" customWidth="1"/>
    <col min="2823" max="2823" width="11.5" style="3" customWidth="1"/>
    <col min="2824" max="2824" width="8.59765625" style="3" customWidth="1"/>
    <col min="2825" max="2825" width="7.5" style="3" customWidth="1"/>
    <col min="2826" max="2826" width="10.59765625" style="3" customWidth="1"/>
    <col min="2827" max="3069" width="8.796875" style="3"/>
    <col min="3070" max="3072" width="0" style="3" hidden="1" customWidth="1"/>
    <col min="3073" max="3073" width="21.796875" style="3" customWidth="1"/>
    <col min="3074" max="3074" width="13.69921875" style="3" customWidth="1"/>
    <col min="3075" max="3075" width="13.5" style="3" customWidth="1"/>
    <col min="3076" max="3076" width="8.69921875" style="3" customWidth="1"/>
    <col min="3077" max="3077" width="8.19921875" style="3" customWidth="1"/>
    <col min="3078" max="3078" width="7.796875" style="3" customWidth="1"/>
    <col min="3079" max="3079" width="11.5" style="3" customWidth="1"/>
    <col min="3080" max="3080" width="8.59765625" style="3" customWidth="1"/>
    <col min="3081" max="3081" width="7.5" style="3" customWidth="1"/>
    <col min="3082" max="3082" width="10.59765625" style="3" customWidth="1"/>
    <col min="3083" max="3325" width="8.796875" style="3"/>
    <col min="3326" max="3328" width="0" style="3" hidden="1" customWidth="1"/>
    <col min="3329" max="3329" width="21.796875" style="3" customWidth="1"/>
    <col min="3330" max="3330" width="13.69921875" style="3" customWidth="1"/>
    <col min="3331" max="3331" width="13.5" style="3" customWidth="1"/>
    <col min="3332" max="3332" width="8.69921875" style="3" customWidth="1"/>
    <col min="3333" max="3333" width="8.19921875" style="3" customWidth="1"/>
    <col min="3334" max="3334" width="7.796875" style="3" customWidth="1"/>
    <col min="3335" max="3335" width="11.5" style="3" customWidth="1"/>
    <col min="3336" max="3336" width="8.59765625" style="3" customWidth="1"/>
    <col min="3337" max="3337" width="7.5" style="3" customWidth="1"/>
    <col min="3338" max="3338" width="10.59765625" style="3" customWidth="1"/>
    <col min="3339" max="3581" width="8.796875" style="3"/>
    <col min="3582" max="3584" width="0" style="3" hidden="1" customWidth="1"/>
    <col min="3585" max="3585" width="21.796875" style="3" customWidth="1"/>
    <col min="3586" max="3586" width="13.69921875" style="3" customWidth="1"/>
    <col min="3587" max="3587" width="13.5" style="3" customWidth="1"/>
    <col min="3588" max="3588" width="8.69921875" style="3" customWidth="1"/>
    <col min="3589" max="3589" width="8.19921875" style="3" customWidth="1"/>
    <col min="3590" max="3590" width="7.796875" style="3" customWidth="1"/>
    <col min="3591" max="3591" width="11.5" style="3" customWidth="1"/>
    <col min="3592" max="3592" width="8.59765625" style="3" customWidth="1"/>
    <col min="3593" max="3593" width="7.5" style="3" customWidth="1"/>
    <col min="3594" max="3594" width="10.59765625" style="3" customWidth="1"/>
    <col min="3595" max="3837" width="8.796875" style="3"/>
    <col min="3838" max="3840" width="0" style="3" hidden="1" customWidth="1"/>
    <col min="3841" max="3841" width="21.796875" style="3" customWidth="1"/>
    <col min="3842" max="3842" width="13.69921875" style="3" customWidth="1"/>
    <col min="3843" max="3843" width="13.5" style="3" customWidth="1"/>
    <col min="3844" max="3844" width="8.69921875" style="3" customWidth="1"/>
    <col min="3845" max="3845" width="8.19921875" style="3" customWidth="1"/>
    <col min="3846" max="3846" width="7.796875" style="3" customWidth="1"/>
    <col min="3847" max="3847" width="11.5" style="3" customWidth="1"/>
    <col min="3848" max="3848" width="8.59765625" style="3" customWidth="1"/>
    <col min="3849" max="3849" width="7.5" style="3" customWidth="1"/>
    <col min="3850" max="3850" width="10.59765625" style="3" customWidth="1"/>
    <col min="3851" max="4093" width="8.796875" style="3"/>
    <col min="4094" max="4096" width="0" style="3" hidden="1" customWidth="1"/>
    <col min="4097" max="4097" width="21.796875" style="3" customWidth="1"/>
    <col min="4098" max="4098" width="13.69921875" style="3" customWidth="1"/>
    <col min="4099" max="4099" width="13.5" style="3" customWidth="1"/>
    <col min="4100" max="4100" width="8.69921875" style="3" customWidth="1"/>
    <col min="4101" max="4101" width="8.19921875" style="3" customWidth="1"/>
    <col min="4102" max="4102" width="7.796875" style="3" customWidth="1"/>
    <col min="4103" max="4103" width="11.5" style="3" customWidth="1"/>
    <col min="4104" max="4104" width="8.59765625" style="3" customWidth="1"/>
    <col min="4105" max="4105" width="7.5" style="3" customWidth="1"/>
    <col min="4106" max="4106" width="10.59765625" style="3" customWidth="1"/>
    <col min="4107" max="4349" width="8.796875" style="3"/>
    <col min="4350" max="4352" width="0" style="3" hidden="1" customWidth="1"/>
    <col min="4353" max="4353" width="21.796875" style="3" customWidth="1"/>
    <col min="4354" max="4354" width="13.69921875" style="3" customWidth="1"/>
    <col min="4355" max="4355" width="13.5" style="3" customWidth="1"/>
    <col min="4356" max="4356" width="8.69921875" style="3" customWidth="1"/>
    <col min="4357" max="4357" width="8.19921875" style="3" customWidth="1"/>
    <col min="4358" max="4358" width="7.796875" style="3" customWidth="1"/>
    <col min="4359" max="4359" width="11.5" style="3" customWidth="1"/>
    <col min="4360" max="4360" width="8.59765625" style="3" customWidth="1"/>
    <col min="4361" max="4361" width="7.5" style="3" customWidth="1"/>
    <col min="4362" max="4362" width="10.59765625" style="3" customWidth="1"/>
    <col min="4363" max="4605" width="8.796875" style="3"/>
    <col min="4606" max="4608" width="0" style="3" hidden="1" customWidth="1"/>
    <col min="4609" max="4609" width="21.796875" style="3" customWidth="1"/>
    <col min="4610" max="4610" width="13.69921875" style="3" customWidth="1"/>
    <col min="4611" max="4611" width="13.5" style="3" customWidth="1"/>
    <col min="4612" max="4612" width="8.69921875" style="3" customWidth="1"/>
    <col min="4613" max="4613" width="8.19921875" style="3" customWidth="1"/>
    <col min="4614" max="4614" width="7.796875" style="3" customWidth="1"/>
    <col min="4615" max="4615" width="11.5" style="3" customWidth="1"/>
    <col min="4616" max="4616" width="8.59765625" style="3" customWidth="1"/>
    <col min="4617" max="4617" width="7.5" style="3" customWidth="1"/>
    <col min="4618" max="4618" width="10.59765625" style="3" customWidth="1"/>
    <col min="4619" max="4861" width="8.796875" style="3"/>
    <col min="4862" max="4864" width="0" style="3" hidden="1" customWidth="1"/>
    <col min="4865" max="4865" width="21.796875" style="3" customWidth="1"/>
    <col min="4866" max="4866" width="13.69921875" style="3" customWidth="1"/>
    <col min="4867" max="4867" width="13.5" style="3" customWidth="1"/>
    <col min="4868" max="4868" width="8.69921875" style="3" customWidth="1"/>
    <col min="4869" max="4869" width="8.19921875" style="3" customWidth="1"/>
    <col min="4870" max="4870" width="7.796875" style="3" customWidth="1"/>
    <col min="4871" max="4871" width="11.5" style="3" customWidth="1"/>
    <col min="4872" max="4872" width="8.59765625" style="3" customWidth="1"/>
    <col min="4873" max="4873" width="7.5" style="3" customWidth="1"/>
    <col min="4874" max="4874" width="10.59765625" style="3" customWidth="1"/>
    <col min="4875" max="5117" width="8.796875" style="3"/>
    <col min="5118" max="5120" width="0" style="3" hidden="1" customWidth="1"/>
    <col min="5121" max="5121" width="21.796875" style="3" customWidth="1"/>
    <col min="5122" max="5122" width="13.69921875" style="3" customWidth="1"/>
    <col min="5123" max="5123" width="13.5" style="3" customWidth="1"/>
    <col min="5124" max="5124" width="8.69921875" style="3" customWidth="1"/>
    <col min="5125" max="5125" width="8.19921875" style="3" customWidth="1"/>
    <col min="5126" max="5126" width="7.796875" style="3" customWidth="1"/>
    <col min="5127" max="5127" width="11.5" style="3" customWidth="1"/>
    <col min="5128" max="5128" width="8.59765625" style="3" customWidth="1"/>
    <col min="5129" max="5129" width="7.5" style="3" customWidth="1"/>
    <col min="5130" max="5130" width="10.59765625" style="3" customWidth="1"/>
    <col min="5131" max="5373" width="8.796875" style="3"/>
    <col min="5374" max="5376" width="0" style="3" hidden="1" customWidth="1"/>
    <col min="5377" max="5377" width="21.796875" style="3" customWidth="1"/>
    <col min="5378" max="5378" width="13.69921875" style="3" customWidth="1"/>
    <col min="5379" max="5379" width="13.5" style="3" customWidth="1"/>
    <col min="5380" max="5380" width="8.69921875" style="3" customWidth="1"/>
    <col min="5381" max="5381" width="8.19921875" style="3" customWidth="1"/>
    <col min="5382" max="5382" width="7.796875" style="3" customWidth="1"/>
    <col min="5383" max="5383" width="11.5" style="3" customWidth="1"/>
    <col min="5384" max="5384" width="8.59765625" style="3" customWidth="1"/>
    <col min="5385" max="5385" width="7.5" style="3" customWidth="1"/>
    <col min="5386" max="5386" width="10.59765625" style="3" customWidth="1"/>
    <col min="5387" max="5629" width="8.796875" style="3"/>
    <col min="5630" max="5632" width="0" style="3" hidden="1" customWidth="1"/>
    <col min="5633" max="5633" width="21.796875" style="3" customWidth="1"/>
    <col min="5634" max="5634" width="13.69921875" style="3" customWidth="1"/>
    <col min="5635" max="5635" width="13.5" style="3" customWidth="1"/>
    <col min="5636" max="5636" width="8.69921875" style="3" customWidth="1"/>
    <col min="5637" max="5637" width="8.19921875" style="3" customWidth="1"/>
    <col min="5638" max="5638" width="7.796875" style="3" customWidth="1"/>
    <col min="5639" max="5639" width="11.5" style="3" customWidth="1"/>
    <col min="5640" max="5640" width="8.59765625" style="3" customWidth="1"/>
    <col min="5641" max="5641" width="7.5" style="3" customWidth="1"/>
    <col min="5642" max="5642" width="10.59765625" style="3" customWidth="1"/>
    <col min="5643" max="5885" width="8.796875" style="3"/>
    <col min="5886" max="5888" width="0" style="3" hidden="1" customWidth="1"/>
    <col min="5889" max="5889" width="21.796875" style="3" customWidth="1"/>
    <col min="5890" max="5890" width="13.69921875" style="3" customWidth="1"/>
    <col min="5891" max="5891" width="13.5" style="3" customWidth="1"/>
    <col min="5892" max="5892" width="8.69921875" style="3" customWidth="1"/>
    <col min="5893" max="5893" width="8.19921875" style="3" customWidth="1"/>
    <col min="5894" max="5894" width="7.796875" style="3" customWidth="1"/>
    <col min="5895" max="5895" width="11.5" style="3" customWidth="1"/>
    <col min="5896" max="5896" width="8.59765625" style="3" customWidth="1"/>
    <col min="5897" max="5897" width="7.5" style="3" customWidth="1"/>
    <col min="5898" max="5898" width="10.59765625" style="3" customWidth="1"/>
    <col min="5899" max="6141" width="8.796875" style="3"/>
    <col min="6142" max="6144" width="0" style="3" hidden="1" customWidth="1"/>
    <col min="6145" max="6145" width="21.796875" style="3" customWidth="1"/>
    <col min="6146" max="6146" width="13.69921875" style="3" customWidth="1"/>
    <col min="6147" max="6147" width="13.5" style="3" customWidth="1"/>
    <col min="6148" max="6148" width="8.69921875" style="3" customWidth="1"/>
    <col min="6149" max="6149" width="8.19921875" style="3" customWidth="1"/>
    <col min="6150" max="6150" width="7.796875" style="3" customWidth="1"/>
    <col min="6151" max="6151" width="11.5" style="3" customWidth="1"/>
    <col min="6152" max="6152" width="8.59765625" style="3" customWidth="1"/>
    <col min="6153" max="6153" width="7.5" style="3" customWidth="1"/>
    <col min="6154" max="6154" width="10.59765625" style="3" customWidth="1"/>
    <col min="6155" max="6397" width="8.796875" style="3"/>
    <col min="6398" max="6400" width="0" style="3" hidden="1" customWidth="1"/>
    <col min="6401" max="6401" width="21.796875" style="3" customWidth="1"/>
    <col min="6402" max="6402" width="13.69921875" style="3" customWidth="1"/>
    <col min="6403" max="6403" width="13.5" style="3" customWidth="1"/>
    <col min="6404" max="6404" width="8.69921875" style="3" customWidth="1"/>
    <col min="6405" max="6405" width="8.19921875" style="3" customWidth="1"/>
    <col min="6406" max="6406" width="7.796875" style="3" customWidth="1"/>
    <col min="6407" max="6407" width="11.5" style="3" customWidth="1"/>
    <col min="6408" max="6408" width="8.59765625" style="3" customWidth="1"/>
    <col min="6409" max="6409" width="7.5" style="3" customWidth="1"/>
    <col min="6410" max="6410" width="10.59765625" style="3" customWidth="1"/>
    <col min="6411" max="6653" width="8.796875" style="3"/>
    <col min="6654" max="6656" width="0" style="3" hidden="1" customWidth="1"/>
    <col min="6657" max="6657" width="21.796875" style="3" customWidth="1"/>
    <col min="6658" max="6658" width="13.69921875" style="3" customWidth="1"/>
    <col min="6659" max="6659" width="13.5" style="3" customWidth="1"/>
    <col min="6660" max="6660" width="8.69921875" style="3" customWidth="1"/>
    <col min="6661" max="6661" width="8.19921875" style="3" customWidth="1"/>
    <col min="6662" max="6662" width="7.796875" style="3" customWidth="1"/>
    <col min="6663" max="6663" width="11.5" style="3" customWidth="1"/>
    <col min="6664" max="6664" width="8.59765625" style="3" customWidth="1"/>
    <col min="6665" max="6665" width="7.5" style="3" customWidth="1"/>
    <col min="6666" max="6666" width="10.59765625" style="3" customWidth="1"/>
    <col min="6667" max="6909" width="8.796875" style="3"/>
    <col min="6910" max="6912" width="0" style="3" hidden="1" customWidth="1"/>
    <col min="6913" max="6913" width="21.796875" style="3" customWidth="1"/>
    <col min="6914" max="6914" width="13.69921875" style="3" customWidth="1"/>
    <col min="6915" max="6915" width="13.5" style="3" customWidth="1"/>
    <col min="6916" max="6916" width="8.69921875" style="3" customWidth="1"/>
    <col min="6917" max="6917" width="8.19921875" style="3" customWidth="1"/>
    <col min="6918" max="6918" width="7.796875" style="3" customWidth="1"/>
    <col min="6919" max="6919" width="11.5" style="3" customWidth="1"/>
    <col min="6920" max="6920" width="8.59765625" style="3" customWidth="1"/>
    <col min="6921" max="6921" width="7.5" style="3" customWidth="1"/>
    <col min="6922" max="6922" width="10.59765625" style="3" customWidth="1"/>
    <col min="6923" max="7165" width="8.796875" style="3"/>
    <col min="7166" max="7168" width="0" style="3" hidden="1" customWidth="1"/>
    <col min="7169" max="7169" width="21.796875" style="3" customWidth="1"/>
    <col min="7170" max="7170" width="13.69921875" style="3" customWidth="1"/>
    <col min="7171" max="7171" width="13.5" style="3" customWidth="1"/>
    <col min="7172" max="7172" width="8.69921875" style="3" customWidth="1"/>
    <col min="7173" max="7173" width="8.19921875" style="3" customWidth="1"/>
    <col min="7174" max="7174" width="7.796875" style="3" customWidth="1"/>
    <col min="7175" max="7175" width="11.5" style="3" customWidth="1"/>
    <col min="7176" max="7176" width="8.59765625" style="3" customWidth="1"/>
    <col min="7177" max="7177" width="7.5" style="3" customWidth="1"/>
    <col min="7178" max="7178" width="10.59765625" style="3" customWidth="1"/>
    <col min="7179" max="7421" width="8.796875" style="3"/>
    <col min="7422" max="7424" width="0" style="3" hidden="1" customWidth="1"/>
    <col min="7425" max="7425" width="21.796875" style="3" customWidth="1"/>
    <col min="7426" max="7426" width="13.69921875" style="3" customWidth="1"/>
    <col min="7427" max="7427" width="13.5" style="3" customWidth="1"/>
    <col min="7428" max="7428" width="8.69921875" style="3" customWidth="1"/>
    <col min="7429" max="7429" width="8.19921875" style="3" customWidth="1"/>
    <col min="7430" max="7430" width="7.796875" style="3" customWidth="1"/>
    <col min="7431" max="7431" width="11.5" style="3" customWidth="1"/>
    <col min="7432" max="7432" width="8.59765625" style="3" customWidth="1"/>
    <col min="7433" max="7433" width="7.5" style="3" customWidth="1"/>
    <col min="7434" max="7434" width="10.59765625" style="3" customWidth="1"/>
    <col min="7435" max="7677" width="8.796875" style="3"/>
    <col min="7678" max="7680" width="0" style="3" hidden="1" customWidth="1"/>
    <col min="7681" max="7681" width="21.796875" style="3" customWidth="1"/>
    <col min="7682" max="7682" width="13.69921875" style="3" customWidth="1"/>
    <col min="7683" max="7683" width="13.5" style="3" customWidth="1"/>
    <col min="7684" max="7684" width="8.69921875" style="3" customWidth="1"/>
    <col min="7685" max="7685" width="8.19921875" style="3" customWidth="1"/>
    <col min="7686" max="7686" width="7.796875" style="3" customWidth="1"/>
    <col min="7687" max="7687" width="11.5" style="3" customWidth="1"/>
    <col min="7688" max="7688" width="8.59765625" style="3" customWidth="1"/>
    <col min="7689" max="7689" width="7.5" style="3" customWidth="1"/>
    <col min="7690" max="7690" width="10.59765625" style="3" customWidth="1"/>
    <col min="7691" max="7933" width="8.796875" style="3"/>
    <col min="7934" max="7936" width="0" style="3" hidden="1" customWidth="1"/>
    <col min="7937" max="7937" width="21.796875" style="3" customWidth="1"/>
    <col min="7938" max="7938" width="13.69921875" style="3" customWidth="1"/>
    <col min="7939" max="7939" width="13.5" style="3" customWidth="1"/>
    <col min="7940" max="7940" width="8.69921875" style="3" customWidth="1"/>
    <col min="7941" max="7941" width="8.19921875" style="3" customWidth="1"/>
    <col min="7942" max="7942" width="7.796875" style="3" customWidth="1"/>
    <col min="7943" max="7943" width="11.5" style="3" customWidth="1"/>
    <col min="7944" max="7944" width="8.59765625" style="3" customWidth="1"/>
    <col min="7945" max="7945" width="7.5" style="3" customWidth="1"/>
    <col min="7946" max="7946" width="10.59765625" style="3" customWidth="1"/>
    <col min="7947" max="8189" width="8.796875" style="3"/>
    <col min="8190" max="8192" width="0" style="3" hidden="1" customWidth="1"/>
    <col min="8193" max="8193" width="21.796875" style="3" customWidth="1"/>
    <col min="8194" max="8194" width="13.69921875" style="3" customWidth="1"/>
    <col min="8195" max="8195" width="13.5" style="3" customWidth="1"/>
    <col min="8196" max="8196" width="8.69921875" style="3" customWidth="1"/>
    <col min="8197" max="8197" width="8.19921875" style="3" customWidth="1"/>
    <col min="8198" max="8198" width="7.796875" style="3" customWidth="1"/>
    <col min="8199" max="8199" width="11.5" style="3" customWidth="1"/>
    <col min="8200" max="8200" width="8.59765625" style="3" customWidth="1"/>
    <col min="8201" max="8201" width="7.5" style="3" customWidth="1"/>
    <col min="8202" max="8202" width="10.59765625" style="3" customWidth="1"/>
    <col min="8203" max="8445" width="8.796875" style="3"/>
    <col min="8446" max="8448" width="0" style="3" hidden="1" customWidth="1"/>
    <col min="8449" max="8449" width="21.796875" style="3" customWidth="1"/>
    <col min="8450" max="8450" width="13.69921875" style="3" customWidth="1"/>
    <col min="8451" max="8451" width="13.5" style="3" customWidth="1"/>
    <col min="8452" max="8452" width="8.69921875" style="3" customWidth="1"/>
    <col min="8453" max="8453" width="8.19921875" style="3" customWidth="1"/>
    <col min="8454" max="8454" width="7.796875" style="3" customWidth="1"/>
    <col min="8455" max="8455" width="11.5" style="3" customWidth="1"/>
    <col min="8456" max="8456" width="8.59765625" style="3" customWidth="1"/>
    <col min="8457" max="8457" width="7.5" style="3" customWidth="1"/>
    <col min="8458" max="8458" width="10.59765625" style="3" customWidth="1"/>
    <col min="8459" max="8701" width="8.796875" style="3"/>
    <col min="8702" max="8704" width="0" style="3" hidden="1" customWidth="1"/>
    <col min="8705" max="8705" width="21.796875" style="3" customWidth="1"/>
    <col min="8706" max="8706" width="13.69921875" style="3" customWidth="1"/>
    <col min="8707" max="8707" width="13.5" style="3" customWidth="1"/>
    <col min="8708" max="8708" width="8.69921875" style="3" customWidth="1"/>
    <col min="8709" max="8709" width="8.19921875" style="3" customWidth="1"/>
    <col min="8710" max="8710" width="7.796875" style="3" customWidth="1"/>
    <col min="8711" max="8711" width="11.5" style="3" customWidth="1"/>
    <col min="8712" max="8712" width="8.59765625" style="3" customWidth="1"/>
    <col min="8713" max="8713" width="7.5" style="3" customWidth="1"/>
    <col min="8714" max="8714" width="10.59765625" style="3" customWidth="1"/>
    <col min="8715" max="8957" width="8.796875" style="3"/>
    <col min="8958" max="8960" width="0" style="3" hidden="1" customWidth="1"/>
    <col min="8961" max="8961" width="21.796875" style="3" customWidth="1"/>
    <col min="8962" max="8962" width="13.69921875" style="3" customWidth="1"/>
    <col min="8963" max="8963" width="13.5" style="3" customWidth="1"/>
    <col min="8964" max="8964" width="8.69921875" style="3" customWidth="1"/>
    <col min="8965" max="8965" width="8.19921875" style="3" customWidth="1"/>
    <col min="8966" max="8966" width="7.796875" style="3" customWidth="1"/>
    <col min="8967" max="8967" width="11.5" style="3" customWidth="1"/>
    <col min="8968" max="8968" width="8.59765625" style="3" customWidth="1"/>
    <col min="8969" max="8969" width="7.5" style="3" customWidth="1"/>
    <col min="8970" max="8970" width="10.59765625" style="3" customWidth="1"/>
    <col min="8971" max="9213" width="8.796875" style="3"/>
    <col min="9214" max="9216" width="0" style="3" hidden="1" customWidth="1"/>
    <col min="9217" max="9217" width="21.796875" style="3" customWidth="1"/>
    <col min="9218" max="9218" width="13.69921875" style="3" customWidth="1"/>
    <col min="9219" max="9219" width="13.5" style="3" customWidth="1"/>
    <col min="9220" max="9220" width="8.69921875" style="3" customWidth="1"/>
    <col min="9221" max="9221" width="8.19921875" style="3" customWidth="1"/>
    <col min="9222" max="9222" width="7.796875" style="3" customWidth="1"/>
    <col min="9223" max="9223" width="11.5" style="3" customWidth="1"/>
    <col min="9224" max="9224" width="8.59765625" style="3" customWidth="1"/>
    <col min="9225" max="9225" width="7.5" style="3" customWidth="1"/>
    <col min="9226" max="9226" width="10.59765625" style="3" customWidth="1"/>
    <col min="9227" max="9469" width="8.796875" style="3"/>
    <col min="9470" max="9472" width="0" style="3" hidden="1" customWidth="1"/>
    <col min="9473" max="9473" width="21.796875" style="3" customWidth="1"/>
    <col min="9474" max="9474" width="13.69921875" style="3" customWidth="1"/>
    <col min="9475" max="9475" width="13.5" style="3" customWidth="1"/>
    <col min="9476" max="9476" width="8.69921875" style="3" customWidth="1"/>
    <col min="9477" max="9477" width="8.19921875" style="3" customWidth="1"/>
    <col min="9478" max="9478" width="7.796875" style="3" customWidth="1"/>
    <col min="9479" max="9479" width="11.5" style="3" customWidth="1"/>
    <col min="9480" max="9480" width="8.59765625" style="3" customWidth="1"/>
    <col min="9481" max="9481" width="7.5" style="3" customWidth="1"/>
    <col min="9482" max="9482" width="10.59765625" style="3" customWidth="1"/>
    <col min="9483" max="9725" width="8.796875" style="3"/>
    <col min="9726" max="9728" width="0" style="3" hidden="1" customWidth="1"/>
    <col min="9729" max="9729" width="21.796875" style="3" customWidth="1"/>
    <col min="9730" max="9730" width="13.69921875" style="3" customWidth="1"/>
    <col min="9731" max="9731" width="13.5" style="3" customWidth="1"/>
    <col min="9732" max="9732" width="8.69921875" style="3" customWidth="1"/>
    <col min="9733" max="9733" width="8.19921875" style="3" customWidth="1"/>
    <col min="9734" max="9734" width="7.796875" style="3" customWidth="1"/>
    <col min="9735" max="9735" width="11.5" style="3" customWidth="1"/>
    <col min="9736" max="9736" width="8.59765625" style="3" customWidth="1"/>
    <col min="9737" max="9737" width="7.5" style="3" customWidth="1"/>
    <col min="9738" max="9738" width="10.59765625" style="3" customWidth="1"/>
    <col min="9739" max="9981" width="8.796875" style="3"/>
    <col min="9982" max="9984" width="0" style="3" hidden="1" customWidth="1"/>
    <col min="9985" max="9985" width="21.796875" style="3" customWidth="1"/>
    <col min="9986" max="9986" width="13.69921875" style="3" customWidth="1"/>
    <col min="9987" max="9987" width="13.5" style="3" customWidth="1"/>
    <col min="9988" max="9988" width="8.69921875" style="3" customWidth="1"/>
    <col min="9989" max="9989" width="8.19921875" style="3" customWidth="1"/>
    <col min="9990" max="9990" width="7.796875" style="3" customWidth="1"/>
    <col min="9991" max="9991" width="11.5" style="3" customWidth="1"/>
    <col min="9992" max="9992" width="8.59765625" style="3" customWidth="1"/>
    <col min="9993" max="9993" width="7.5" style="3" customWidth="1"/>
    <col min="9994" max="9994" width="10.59765625" style="3" customWidth="1"/>
    <col min="9995" max="10237" width="8.796875" style="3"/>
    <col min="10238" max="10240" width="0" style="3" hidden="1" customWidth="1"/>
    <col min="10241" max="10241" width="21.796875" style="3" customWidth="1"/>
    <col min="10242" max="10242" width="13.69921875" style="3" customWidth="1"/>
    <col min="10243" max="10243" width="13.5" style="3" customWidth="1"/>
    <col min="10244" max="10244" width="8.69921875" style="3" customWidth="1"/>
    <col min="10245" max="10245" width="8.19921875" style="3" customWidth="1"/>
    <col min="10246" max="10246" width="7.796875" style="3" customWidth="1"/>
    <col min="10247" max="10247" width="11.5" style="3" customWidth="1"/>
    <col min="10248" max="10248" width="8.59765625" style="3" customWidth="1"/>
    <col min="10249" max="10249" width="7.5" style="3" customWidth="1"/>
    <col min="10250" max="10250" width="10.59765625" style="3" customWidth="1"/>
    <col min="10251" max="10493" width="8.796875" style="3"/>
    <col min="10494" max="10496" width="0" style="3" hidden="1" customWidth="1"/>
    <col min="10497" max="10497" width="21.796875" style="3" customWidth="1"/>
    <col min="10498" max="10498" width="13.69921875" style="3" customWidth="1"/>
    <col min="10499" max="10499" width="13.5" style="3" customWidth="1"/>
    <col min="10500" max="10500" width="8.69921875" style="3" customWidth="1"/>
    <col min="10501" max="10501" width="8.19921875" style="3" customWidth="1"/>
    <col min="10502" max="10502" width="7.796875" style="3" customWidth="1"/>
    <col min="10503" max="10503" width="11.5" style="3" customWidth="1"/>
    <col min="10504" max="10504" width="8.59765625" style="3" customWidth="1"/>
    <col min="10505" max="10505" width="7.5" style="3" customWidth="1"/>
    <col min="10506" max="10506" width="10.59765625" style="3" customWidth="1"/>
    <col min="10507" max="10749" width="8.796875" style="3"/>
    <col min="10750" max="10752" width="0" style="3" hidden="1" customWidth="1"/>
    <col min="10753" max="10753" width="21.796875" style="3" customWidth="1"/>
    <col min="10754" max="10754" width="13.69921875" style="3" customWidth="1"/>
    <col min="10755" max="10755" width="13.5" style="3" customWidth="1"/>
    <col min="10756" max="10756" width="8.69921875" style="3" customWidth="1"/>
    <col min="10757" max="10757" width="8.19921875" style="3" customWidth="1"/>
    <col min="10758" max="10758" width="7.796875" style="3" customWidth="1"/>
    <col min="10759" max="10759" width="11.5" style="3" customWidth="1"/>
    <col min="10760" max="10760" width="8.59765625" style="3" customWidth="1"/>
    <col min="10761" max="10761" width="7.5" style="3" customWidth="1"/>
    <col min="10762" max="10762" width="10.59765625" style="3" customWidth="1"/>
    <col min="10763" max="11005" width="8.796875" style="3"/>
    <col min="11006" max="11008" width="0" style="3" hidden="1" customWidth="1"/>
    <col min="11009" max="11009" width="21.796875" style="3" customWidth="1"/>
    <col min="11010" max="11010" width="13.69921875" style="3" customWidth="1"/>
    <col min="11011" max="11011" width="13.5" style="3" customWidth="1"/>
    <col min="11012" max="11012" width="8.69921875" style="3" customWidth="1"/>
    <col min="11013" max="11013" width="8.19921875" style="3" customWidth="1"/>
    <col min="11014" max="11014" width="7.796875" style="3" customWidth="1"/>
    <col min="11015" max="11015" width="11.5" style="3" customWidth="1"/>
    <col min="11016" max="11016" width="8.59765625" style="3" customWidth="1"/>
    <col min="11017" max="11017" width="7.5" style="3" customWidth="1"/>
    <col min="11018" max="11018" width="10.59765625" style="3" customWidth="1"/>
    <col min="11019" max="11261" width="8.796875" style="3"/>
    <col min="11262" max="11264" width="0" style="3" hidden="1" customWidth="1"/>
    <col min="11265" max="11265" width="21.796875" style="3" customWidth="1"/>
    <col min="11266" max="11266" width="13.69921875" style="3" customWidth="1"/>
    <col min="11267" max="11267" width="13.5" style="3" customWidth="1"/>
    <col min="11268" max="11268" width="8.69921875" style="3" customWidth="1"/>
    <col min="11269" max="11269" width="8.19921875" style="3" customWidth="1"/>
    <col min="11270" max="11270" width="7.796875" style="3" customWidth="1"/>
    <col min="11271" max="11271" width="11.5" style="3" customWidth="1"/>
    <col min="11272" max="11272" width="8.59765625" style="3" customWidth="1"/>
    <col min="11273" max="11273" width="7.5" style="3" customWidth="1"/>
    <col min="11274" max="11274" width="10.59765625" style="3" customWidth="1"/>
    <col min="11275" max="11517" width="8.796875" style="3"/>
    <col min="11518" max="11520" width="0" style="3" hidden="1" customWidth="1"/>
    <col min="11521" max="11521" width="21.796875" style="3" customWidth="1"/>
    <col min="11522" max="11522" width="13.69921875" style="3" customWidth="1"/>
    <col min="11523" max="11523" width="13.5" style="3" customWidth="1"/>
    <col min="11524" max="11524" width="8.69921875" style="3" customWidth="1"/>
    <col min="11525" max="11525" width="8.19921875" style="3" customWidth="1"/>
    <col min="11526" max="11526" width="7.796875" style="3" customWidth="1"/>
    <col min="11527" max="11527" width="11.5" style="3" customWidth="1"/>
    <col min="11528" max="11528" width="8.59765625" style="3" customWidth="1"/>
    <col min="11529" max="11529" width="7.5" style="3" customWidth="1"/>
    <col min="11530" max="11530" width="10.59765625" style="3" customWidth="1"/>
    <col min="11531" max="11773" width="8.796875" style="3"/>
    <col min="11774" max="11776" width="0" style="3" hidden="1" customWidth="1"/>
    <col min="11777" max="11777" width="21.796875" style="3" customWidth="1"/>
    <col min="11778" max="11778" width="13.69921875" style="3" customWidth="1"/>
    <col min="11779" max="11779" width="13.5" style="3" customWidth="1"/>
    <col min="11780" max="11780" width="8.69921875" style="3" customWidth="1"/>
    <col min="11781" max="11781" width="8.19921875" style="3" customWidth="1"/>
    <col min="11782" max="11782" width="7.796875" style="3" customWidth="1"/>
    <col min="11783" max="11783" width="11.5" style="3" customWidth="1"/>
    <col min="11784" max="11784" width="8.59765625" style="3" customWidth="1"/>
    <col min="11785" max="11785" width="7.5" style="3" customWidth="1"/>
    <col min="11786" max="11786" width="10.59765625" style="3" customWidth="1"/>
    <col min="11787" max="12029" width="8.796875" style="3"/>
    <col min="12030" max="12032" width="0" style="3" hidden="1" customWidth="1"/>
    <col min="12033" max="12033" width="21.796875" style="3" customWidth="1"/>
    <col min="12034" max="12034" width="13.69921875" style="3" customWidth="1"/>
    <col min="12035" max="12035" width="13.5" style="3" customWidth="1"/>
    <col min="12036" max="12036" width="8.69921875" style="3" customWidth="1"/>
    <col min="12037" max="12037" width="8.19921875" style="3" customWidth="1"/>
    <col min="12038" max="12038" width="7.796875" style="3" customWidth="1"/>
    <col min="12039" max="12039" width="11.5" style="3" customWidth="1"/>
    <col min="12040" max="12040" width="8.59765625" style="3" customWidth="1"/>
    <col min="12041" max="12041" width="7.5" style="3" customWidth="1"/>
    <col min="12042" max="12042" width="10.59765625" style="3" customWidth="1"/>
    <col min="12043" max="12285" width="8.796875" style="3"/>
    <col min="12286" max="12288" width="0" style="3" hidden="1" customWidth="1"/>
    <col min="12289" max="12289" width="21.796875" style="3" customWidth="1"/>
    <col min="12290" max="12290" width="13.69921875" style="3" customWidth="1"/>
    <col min="12291" max="12291" width="13.5" style="3" customWidth="1"/>
    <col min="12292" max="12292" width="8.69921875" style="3" customWidth="1"/>
    <col min="12293" max="12293" width="8.19921875" style="3" customWidth="1"/>
    <col min="12294" max="12294" width="7.796875" style="3" customWidth="1"/>
    <col min="12295" max="12295" width="11.5" style="3" customWidth="1"/>
    <col min="12296" max="12296" width="8.59765625" style="3" customWidth="1"/>
    <col min="12297" max="12297" width="7.5" style="3" customWidth="1"/>
    <col min="12298" max="12298" width="10.59765625" style="3" customWidth="1"/>
    <col min="12299" max="12541" width="8.796875" style="3"/>
    <col min="12542" max="12544" width="0" style="3" hidden="1" customWidth="1"/>
    <col min="12545" max="12545" width="21.796875" style="3" customWidth="1"/>
    <col min="12546" max="12546" width="13.69921875" style="3" customWidth="1"/>
    <col min="12547" max="12547" width="13.5" style="3" customWidth="1"/>
    <col min="12548" max="12548" width="8.69921875" style="3" customWidth="1"/>
    <col min="12549" max="12549" width="8.19921875" style="3" customWidth="1"/>
    <col min="12550" max="12550" width="7.796875" style="3" customWidth="1"/>
    <col min="12551" max="12551" width="11.5" style="3" customWidth="1"/>
    <col min="12552" max="12552" width="8.59765625" style="3" customWidth="1"/>
    <col min="12553" max="12553" width="7.5" style="3" customWidth="1"/>
    <col min="12554" max="12554" width="10.59765625" style="3" customWidth="1"/>
    <col min="12555" max="12797" width="8.796875" style="3"/>
    <col min="12798" max="12800" width="0" style="3" hidden="1" customWidth="1"/>
    <col min="12801" max="12801" width="21.796875" style="3" customWidth="1"/>
    <col min="12802" max="12802" width="13.69921875" style="3" customWidth="1"/>
    <col min="12803" max="12803" width="13.5" style="3" customWidth="1"/>
    <col min="12804" max="12804" width="8.69921875" style="3" customWidth="1"/>
    <col min="12805" max="12805" width="8.19921875" style="3" customWidth="1"/>
    <col min="12806" max="12806" width="7.796875" style="3" customWidth="1"/>
    <col min="12807" max="12807" width="11.5" style="3" customWidth="1"/>
    <col min="12808" max="12808" width="8.59765625" style="3" customWidth="1"/>
    <col min="12809" max="12809" width="7.5" style="3" customWidth="1"/>
    <col min="12810" max="12810" width="10.59765625" style="3" customWidth="1"/>
    <col min="12811" max="13053" width="8.796875" style="3"/>
    <col min="13054" max="13056" width="0" style="3" hidden="1" customWidth="1"/>
    <col min="13057" max="13057" width="21.796875" style="3" customWidth="1"/>
    <col min="13058" max="13058" width="13.69921875" style="3" customWidth="1"/>
    <col min="13059" max="13059" width="13.5" style="3" customWidth="1"/>
    <col min="13060" max="13060" width="8.69921875" style="3" customWidth="1"/>
    <col min="13061" max="13061" width="8.19921875" style="3" customWidth="1"/>
    <col min="13062" max="13062" width="7.796875" style="3" customWidth="1"/>
    <col min="13063" max="13063" width="11.5" style="3" customWidth="1"/>
    <col min="13064" max="13064" width="8.59765625" style="3" customWidth="1"/>
    <col min="13065" max="13065" width="7.5" style="3" customWidth="1"/>
    <col min="13066" max="13066" width="10.59765625" style="3" customWidth="1"/>
    <col min="13067" max="13309" width="8.796875" style="3"/>
    <col min="13310" max="13312" width="0" style="3" hidden="1" customWidth="1"/>
    <col min="13313" max="13313" width="21.796875" style="3" customWidth="1"/>
    <col min="13314" max="13314" width="13.69921875" style="3" customWidth="1"/>
    <col min="13315" max="13315" width="13.5" style="3" customWidth="1"/>
    <col min="13316" max="13316" width="8.69921875" style="3" customWidth="1"/>
    <col min="13317" max="13317" width="8.19921875" style="3" customWidth="1"/>
    <col min="13318" max="13318" width="7.796875" style="3" customWidth="1"/>
    <col min="13319" max="13319" width="11.5" style="3" customWidth="1"/>
    <col min="13320" max="13320" width="8.59765625" style="3" customWidth="1"/>
    <col min="13321" max="13321" width="7.5" style="3" customWidth="1"/>
    <col min="13322" max="13322" width="10.59765625" style="3" customWidth="1"/>
    <col min="13323" max="13565" width="8.796875" style="3"/>
    <col min="13566" max="13568" width="0" style="3" hidden="1" customWidth="1"/>
    <col min="13569" max="13569" width="21.796875" style="3" customWidth="1"/>
    <col min="13570" max="13570" width="13.69921875" style="3" customWidth="1"/>
    <col min="13571" max="13571" width="13.5" style="3" customWidth="1"/>
    <col min="13572" max="13572" width="8.69921875" style="3" customWidth="1"/>
    <col min="13573" max="13573" width="8.19921875" style="3" customWidth="1"/>
    <col min="13574" max="13574" width="7.796875" style="3" customWidth="1"/>
    <col min="13575" max="13575" width="11.5" style="3" customWidth="1"/>
    <col min="13576" max="13576" width="8.59765625" style="3" customWidth="1"/>
    <col min="13577" max="13577" width="7.5" style="3" customWidth="1"/>
    <col min="13578" max="13578" width="10.59765625" style="3" customWidth="1"/>
    <col min="13579" max="13821" width="8.796875" style="3"/>
    <col min="13822" max="13824" width="0" style="3" hidden="1" customWidth="1"/>
    <col min="13825" max="13825" width="21.796875" style="3" customWidth="1"/>
    <col min="13826" max="13826" width="13.69921875" style="3" customWidth="1"/>
    <col min="13827" max="13827" width="13.5" style="3" customWidth="1"/>
    <col min="13828" max="13828" width="8.69921875" style="3" customWidth="1"/>
    <col min="13829" max="13829" width="8.19921875" style="3" customWidth="1"/>
    <col min="13830" max="13830" width="7.796875" style="3" customWidth="1"/>
    <col min="13831" max="13831" width="11.5" style="3" customWidth="1"/>
    <col min="13832" max="13832" width="8.59765625" style="3" customWidth="1"/>
    <col min="13833" max="13833" width="7.5" style="3" customWidth="1"/>
    <col min="13834" max="13834" width="10.59765625" style="3" customWidth="1"/>
    <col min="13835" max="14077" width="8.796875" style="3"/>
    <col min="14078" max="14080" width="0" style="3" hidden="1" customWidth="1"/>
    <col min="14081" max="14081" width="21.796875" style="3" customWidth="1"/>
    <col min="14082" max="14082" width="13.69921875" style="3" customWidth="1"/>
    <col min="14083" max="14083" width="13.5" style="3" customWidth="1"/>
    <col min="14084" max="14084" width="8.69921875" style="3" customWidth="1"/>
    <col min="14085" max="14085" width="8.19921875" style="3" customWidth="1"/>
    <col min="14086" max="14086" width="7.796875" style="3" customWidth="1"/>
    <col min="14087" max="14087" width="11.5" style="3" customWidth="1"/>
    <col min="14088" max="14088" width="8.59765625" style="3" customWidth="1"/>
    <col min="14089" max="14089" width="7.5" style="3" customWidth="1"/>
    <col min="14090" max="14090" width="10.59765625" style="3" customWidth="1"/>
    <col min="14091" max="14333" width="8.796875" style="3"/>
    <col min="14334" max="14336" width="0" style="3" hidden="1" customWidth="1"/>
    <col min="14337" max="14337" width="21.796875" style="3" customWidth="1"/>
    <col min="14338" max="14338" width="13.69921875" style="3" customWidth="1"/>
    <col min="14339" max="14339" width="13.5" style="3" customWidth="1"/>
    <col min="14340" max="14340" width="8.69921875" style="3" customWidth="1"/>
    <col min="14341" max="14341" width="8.19921875" style="3" customWidth="1"/>
    <col min="14342" max="14342" width="7.796875" style="3" customWidth="1"/>
    <col min="14343" max="14343" width="11.5" style="3" customWidth="1"/>
    <col min="14344" max="14344" width="8.59765625" style="3" customWidth="1"/>
    <col min="14345" max="14345" width="7.5" style="3" customWidth="1"/>
    <col min="14346" max="14346" width="10.59765625" style="3" customWidth="1"/>
    <col min="14347" max="14589" width="8.796875" style="3"/>
    <col min="14590" max="14592" width="0" style="3" hidden="1" customWidth="1"/>
    <col min="14593" max="14593" width="21.796875" style="3" customWidth="1"/>
    <col min="14594" max="14594" width="13.69921875" style="3" customWidth="1"/>
    <col min="14595" max="14595" width="13.5" style="3" customWidth="1"/>
    <col min="14596" max="14596" width="8.69921875" style="3" customWidth="1"/>
    <col min="14597" max="14597" width="8.19921875" style="3" customWidth="1"/>
    <col min="14598" max="14598" width="7.796875" style="3" customWidth="1"/>
    <col min="14599" max="14599" width="11.5" style="3" customWidth="1"/>
    <col min="14600" max="14600" width="8.59765625" style="3" customWidth="1"/>
    <col min="14601" max="14601" width="7.5" style="3" customWidth="1"/>
    <col min="14602" max="14602" width="10.59765625" style="3" customWidth="1"/>
    <col min="14603" max="14845" width="8.796875" style="3"/>
    <col min="14846" max="14848" width="0" style="3" hidden="1" customWidth="1"/>
    <col min="14849" max="14849" width="21.796875" style="3" customWidth="1"/>
    <col min="14850" max="14850" width="13.69921875" style="3" customWidth="1"/>
    <col min="14851" max="14851" width="13.5" style="3" customWidth="1"/>
    <col min="14852" max="14852" width="8.69921875" style="3" customWidth="1"/>
    <col min="14853" max="14853" width="8.19921875" style="3" customWidth="1"/>
    <col min="14854" max="14854" width="7.796875" style="3" customWidth="1"/>
    <col min="14855" max="14855" width="11.5" style="3" customWidth="1"/>
    <col min="14856" max="14856" width="8.59765625" style="3" customWidth="1"/>
    <col min="14857" max="14857" width="7.5" style="3" customWidth="1"/>
    <col min="14858" max="14858" width="10.59765625" style="3" customWidth="1"/>
    <col min="14859" max="15101" width="8.796875" style="3"/>
    <col min="15102" max="15104" width="0" style="3" hidden="1" customWidth="1"/>
    <col min="15105" max="15105" width="21.796875" style="3" customWidth="1"/>
    <col min="15106" max="15106" width="13.69921875" style="3" customWidth="1"/>
    <col min="15107" max="15107" width="13.5" style="3" customWidth="1"/>
    <col min="15108" max="15108" width="8.69921875" style="3" customWidth="1"/>
    <col min="15109" max="15109" width="8.19921875" style="3" customWidth="1"/>
    <col min="15110" max="15110" width="7.796875" style="3" customWidth="1"/>
    <col min="15111" max="15111" width="11.5" style="3" customWidth="1"/>
    <col min="15112" max="15112" width="8.59765625" style="3" customWidth="1"/>
    <col min="15113" max="15113" width="7.5" style="3" customWidth="1"/>
    <col min="15114" max="15114" width="10.59765625" style="3" customWidth="1"/>
    <col min="15115" max="15357" width="8.796875" style="3"/>
    <col min="15358" max="15360" width="0" style="3" hidden="1" customWidth="1"/>
    <col min="15361" max="15361" width="21.796875" style="3" customWidth="1"/>
    <col min="15362" max="15362" width="13.69921875" style="3" customWidth="1"/>
    <col min="15363" max="15363" width="13.5" style="3" customWidth="1"/>
    <col min="15364" max="15364" width="8.69921875" style="3" customWidth="1"/>
    <col min="15365" max="15365" width="8.19921875" style="3" customWidth="1"/>
    <col min="15366" max="15366" width="7.796875" style="3" customWidth="1"/>
    <col min="15367" max="15367" width="11.5" style="3" customWidth="1"/>
    <col min="15368" max="15368" width="8.59765625" style="3" customWidth="1"/>
    <col min="15369" max="15369" width="7.5" style="3" customWidth="1"/>
    <col min="15370" max="15370" width="10.59765625" style="3" customWidth="1"/>
    <col min="15371" max="15613" width="8.796875" style="3"/>
    <col min="15614" max="15616" width="0" style="3" hidden="1" customWidth="1"/>
    <col min="15617" max="15617" width="21.796875" style="3" customWidth="1"/>
    <col min="15618" max="15618" width="13.69921875" style="3" customWidth="1"/>
    <col min="15619" max="15619" width="13.5" style="3" customWidth="1"/>
    <col min="15620" max="15620" width="8.69921875" style="3" customWidth="1"/>
    <col min="15621" max="15621" width="8.19921875" style="3" customWidth="1"/>
    <col min="15622" max="15622" width="7.796875" style="3" customWidth="1"/>
    <col min="15623" max="15623" width="11.5" style="3" customWidth="1"/>
    <col min="15624" max="15624" width="8.59765625" style="3" customWidth="1"/>
    <col min="15625" max="15625" width="7.5" style="3" customWidth="1"/>
    <col min="15626" max="15626" width="10.59765625" style="3" customWidth="1"/>
    <col min="15627" max="15869" width="8.796875" style="3"/>
    <col min="15870" max="15872" width="0" style="3" hidden="1" customWidth="1"/>
    <col min="15873" max="15873" width="21.796875" style="3" customWidth="1"/>
    <col min="15874" max="15874" width="13.69921875" style="3" customWidth="1"/>
    <col min="15875" max="15875" width="13.5" style="3" customWidth="1"/>
    <col min="15876" max="15876" width="8.69921875" style="3" customWidth="1"/>
    <col min="15877" max="15877" width="8.19921875" style="3" customWidth="1"/>
    <col min="15878" max="15878" width="7.796875" style="3" customWidth="1"/>
    <col min="15879" max="15879" width="11.5" style="3" customWidth="1"/>
    <col min="15880" max="15880" width="8.59765625" style="3" customWidth="1"/>
    <col min="15881" max="15881" width="7.5" style="3" customWidth="1"/>
    <col min="15882" max="15882" width="10.59765625" style="3" customWidth="1"/>
    <col min="15883" max="16125" width="8.796875" style="3"/>
    <col min="16126" max="16128" width="0" style="3" hidden="1" customWidth="1"/>
    <col min="16129" max="16129" width="21.796875" style="3" customWidth="1"/>
    <col min="16130" max="16130" width="13.69921875" style="3" customWidth="1"/>
    <col min="16131" max="16131" width="13.5" style="3" customWidth="1"/>
    <col min="16132" max="16132" width="8.69921875" style="3" customWidth="1"/>
    <col min="16133" max="16133" width="8.19921875" style="3" customWidth="1"/>
    <col min="16134" max="16134" width="7.796875" style="3" customWidth="1"/>
    <col min="16135" max="16135" width="11.5" style="3" customWidth="1"/>
    <col min="16136" max="16136" width="8.59765625" style="3" customWidth="1"/>
    <col min="16137" max="16137" width="7.5" style="3" customWidth="1"/>
    <col min="16138" max="16138" width="10.59765625" style="3" customWidth="1"/>
    <col min="16139" max="16384" width="8.796875" style="3"/>
  </cols>
  <sheetData>
    <row r="1" spans="4:17" ht="93" customHeight="1" x14ac:dyDescent="0.25">
      <c r="E1" s="309" t="s">
        <v>864</v>
      </c>
      <c r="F1" s="309"/>
      <c r="G1" s="309"/>
      <c r="H1" s="309"/>
      <c r="I1" s="309"/>
      <c r="J1" s="309"/>
      <c r="K1" s="309"/>
      <c r="L1" s="309"/>
    </row>
    <row r="2" spans="4:17" ht="12.75" x14ac:dyDescent="0.2">
      <c r="D2" s="310" t="s">
        <v>197</v>
      </c>
      <c r="E2" s="310"/>
      <c r="F2" s="310"/>
      <c r="G2" s="310"/>
      <c r="H2" s="310"/>
      <c r="I2" s="310"/>
      <c r="J2" s="310"/>
      <c r="K2" s="310"/>
      <c r="L2" s="310"/>
    </row>
    <row r="3" spans="4:17" ht="55.5" customHeight="1" x14ac:dyDescent="0.2">
      <c r="D3" s="330"/>
      <c r="E3" s="380" t="s">
        <v>334</v>
      </c>
      <c r="F3" s="381"/>
      <c r="G3" s="382"/>
      <c r="H3" s="380" t="s">
        <v>335</v>
      </c>
      <c r="I3" s="381"/>
      <c r="J3" s="382"/>
      <c r="K3" s="380" t="s">
        <v>336</v>
      </c>
      <c r="L3" s="381"/>
      <c r="O3" s="270"/>
      <c r="P3" s="270"/>
      <c r="Q3" s="270"/>
    </row>
    <row r="4" spans="4:17" ht="15" customHeight="1" x14ac:dyDescent="0.2">
      <c r="D4" s="331"/>
      <c r="E4" s="388" t="s">
        <v>201</v>
      </c>
      <c r="F4" s="390" t="s">
        <v>337</v>
      </c>
      <c r="G4" s="391"/>
      <c r="H4" s="383" t="s">
        <v>338</v>
      </c>
      <c r="I4" s="383" t="s">
        <v>339</v>
      </c>
      <c r="J4" s="383" t="s">
        <v>340</v>
      </c>
      <c r="K4" s="383" t="s">
        <v>341</v>
      </c>
      <c r="L4" s="383" t="s">
        <v>342</v>
      </c>
    </row>
    <row r="5" spans="4:17" ht="65.25" customHeight="1" x14ac:dyDescent="0.2">
      <c r="D5" s="332"/>
      <c r="E5" s="389"/>
      <c r="F5" s="185" t="s">
        <v>343</v>
      </c>
      <c r="G5" s="185" t="s">
        <v>344</v>
      </c>
      <c r="H5" s="384"/>
      <c r="I5" s="384"/>
      <c r="J5" s="384"/>
      <c r="K5" s="384"/>
      <c r="L5" s="384"/>
    </row>
    <row r="6" spans="4:17" ht="12.75" x14ac:dyDescent="0.2">
      <c r="D6" s="8"/>
      <c r="E6" s="8">
        <v>1</v>
      </c>
      <c r="F6" s="8">
        <v>2</v>
      </c>
      <c r="G6" s="8">
        <v>3</v>
      </c>
      <c r="H6" s="8">
        <v>4</v>
      </c>
      <c r="I6" s="8">
        <v>5</v>
      </c>
      <c r="J6" s="8">
        <v>6</v>
      </c>
      <c r="K6" s="8">
        <v>7</v>
      </c>
      <c r="L6" s="8">
        <v>8</v>
      </c>
    </row>
    <row r="7" spans="4:17" ht="12.75" x14ac:dyDescent="0.2">
      <c r="D7" s="385" t="s">
        <v>345</v>
      </c>
      <c r="E7" s="386"/>
      <c r="F7" s="386"/>
      <c r="G7" s="386"/>
      <c r="H7" s="386"/>
      <c r="I7" s="386"/>
      <c r="J7" s="386"/>
      <c r="K7" s="386"/>
      <c r="L7" s="387"/>
    </row>
    <row r="8" spans="4:17" ht="30" x14ac:dyDescent="0.25">
      <c r="D8" s="90" t="s">
        <v>346</v>
      </c>
      <c r="E8" s="91"/>
      <c r="F8" s="92"/>
      <c r="G8" s="92"/>
      <c r="H8" s="92"/>
      <c r="I8" s="92"/>
      <c r="J8" s="92"/>
      <c r="K8" s="91"/>
      <c r="L8" s="91"/>
    </row>
    <row r="9" spans="4:17" ht="45" x14ac:dyDescent="0.25">
      <c r="D9" s="93" t="s">
        <v>347</v>
      </c>
      <c r="E9" s="91"/>
      <c r="F9" s="92"/>
      <c r="G9" s="92"/>
      <c r="H9" s="92"/>
      <c r="I9" s="92"/>
      <c r="J9" s="92"/>
      <c r="K9" s="91"/>
      <c r="L9" s="91"/>
    </row>
    <row r="10" spans="4:17" x14ac:dyDescent="0.25">
      <c r="D10" s="94" t="s">
        <v>348</v>
      </c>
      <c r="E10" s="95" t="s">
        <v>25</v>
      </c>
      <c r="F10" s="96">
        <v>0.41067761806981518</v>
      </c>
      <c r="G10" s="96">
        <v>0.54794520547945202</v>
      </c>
      <c r="H10" s="96" t="s">
        <v>25</v>
      </c>
      <c r="I10" s="96">
        <v>1.727786181345811E-4</v>
      </c>
      <c r="J10" s="96" t="s">
        <v>25</v>
      </c>
      <c r="K10" s="95" t="s">
        <v>26</v>
      </c>
      <c r="L10" s="95" t="s">
        <v>26</v>
      </c>
    </row>
    <row r="11" spans="4:17" x14ac:dyDescent="0.25">
      <c r="D11" s="97" t="s">
        <v>349</v>
      </c>
      <c r="E11" s="95">
        <v>3</v>
      </c>
      <c r="F11" s="96">
        <v>0.61601642710472282</v>
      </c>
      <c r="G11" s="96">
        <v>0.82191780821917804</v>
      </c>
      <c r="H11" s="96">
        <v>2.2499999999999999E-2</v>
      </c>
      <c r="I11" s="96">
        <v>1.55500756321123E-3</v>
      </c>
      <c r="J11" s="96">
        <v>7.5</v>
      </c>
      <c r="K11" s="95" t="s">
        <v>26</v>
      </c>
      <c r="L11" s="95" t="s">
        <v>26</v>
      </c>
    </row>
    <row r="12" spans="4:17" x14ac:dyDescent="0.25">
      <c r="D12" s="97" t="s">
        <v>350</v>
      </c>
      <c r="E12" s="95">
        <v>9</v>
      </c>
      <c r="F12" s="96">
        <v>1.8480492813141685</v>
      </c>
      <c r="G12" s="96">
        <v>2.4657534246575343</v>
      </c>
      <c r="H12" s="96">
        <v>0.128</v>
      </c>
      <c r="I12" s="96">
        <v>8.8462652484905518E-3</v>
      </c>
      <c r="J12" s="96">
        <v>14.222222222222221</v>
      </c>
      <c r="K12" s="95">
        <v>3</v>
      </c>
      <c r="L12" s="95" t="s">
        <v>25</v>
      </c>
    </row>
    <row r="13" spans="4:17" x14ac:dyDescent="0.25">
      <c r="D13" s="94" t="s">
        <v>351</v>
      </c>
      <c r="E13" s="95">
        <v>7</v>
      </c>
      <c r="F13" s="96">
        <v>1.4373716632443532</v>
      </c>
      <c r="G13" s="96">
        <v>1.9178082191780821</v>
      </c>
      <c r="H13" s="96">
        <v>0.23050000000000001</v>
      </c>
      <c r="I13" s="96">
        <v>1.5930188592008378E-2</v>
      </c>
      <c r="J13" s="96">
        <v>32.928571428571431</v>
      </c>
      <c r="K13" s="95" t="s">
        <v>25</v>
      </c>
      <c r="L13" s="95" t="s">
        <v>25</v>
      </c>
    </row>
    <row r="14" spans="4:17" x14ac:dyDescent="0.25">
      <c r="D14" s="97" t="s">
        <v>352</v>
      </c>
      <c r="E14" s="95">
        <v>13</v>
      </c>
      <c r="F14" s="96">
        <v>2.6694045174537986</v>
      </c>
      <c r="G14" s="96">
        <v>3.5616438356164384</v>
      </c>
      <c r="H14" s="96">
        <v>1.0047999999999999</v>
      </c>
      <c r="I14" s="96">
        <v>6.9443182200650835E-2</v>
      </c>
      <c r="J14" s="96">
        <v>77.292307692307688</v>
      </c>
      <c r="K14" s="95">
        <v>3</v>
      </c>
      <c r="L14" s="95">
        <v>4</v>
      </c>
    </row>
    <row r="15" spans="4:17" x14ac:dyDescent="0.25">
      <c r="D15" s="97" t="s">
        <v>353</v>
      </c>
      <c r="E15" s="95">
        <v>18</v>
      </c>
      <c r="F15" s="96">
        <v>3.6960985626283369</v>
      </c>
      <c r="G15" s="96">
        <v>4.9315068493150687</v>
      </c>
      <c r="H15" s="96">
        <v>2.4503000000000004</v>
      </c>
      <c r="I15" s="96">
        <v>0.16934377920606564</v>
      </c>
      <c r="J15" s="96">
        <v>136.12777777777779</v>
      </c>
      <c r="K15" s="95" t="s">
        <v>25</v>
      </c>
      <c r="L15" s="95" t="s">
        <v>25</v>
      </c>
    </row>
    <row r="16" spans="4:17" x14ac:dyDescent="0.25">
      <c r="D16" s="98" t="s">
        <v>354</v>
      </c>
      <c r="E16" s="95">
        <v>43</v>
      </c>
      <c r="F16" s="96">
        <v>8.8295687885010263</v>
      </c>
      <c r="G16" s="96">
        <v>11.780821917808218</v>
      </c>
      <c r="H16" s="96">
        <v>14.778600000000001</v>
      </c>
      <c r="I16" s="96">
        <v>1.0213704343854881</v>
      </c>
      <c r="J16" s="96">
        <v>343.68837209302325</v>
      </c>
      <c r="K16" s="95">
        <v>13</v>
      </c>
      <c r="L16" s="95">
        <v>15</v>
      </c>
    </row>
    <row r="17" spans="4:12" x14ac:dyDescent="0.25">
      <c r="D17" s="98" t="s">
        <v>355</v>
      </c>
      <c r="E17" s="95">
        <v>55</v>
      </c>
      <c r="F17" s="96">
        <v>11.293634496919918</v>
      </c>
      <c r="G17" s="96">
        <v>15.068493150684931</v>
      </c>
      <c r="H17" s="96">
        <v>50.816300000000005</v>
      </c>
      <c r="I17" s="96">
        <v>3.5119880370849255</v>
      </c>
      <c r="J17" s="96">
        <v>923.93272727272733</v>
      </c>
      <c r="K17" s="95">
        <v>32</v>
      </c>
      <c r="L17" s="95">
        <v>32</v>
      </c>
    </row>
    <row r="18" spans="4:12" x14ac:dyDescent="0.25">
      <c r="D18" s="98" t="s">
        <v>356</v>
      </c>
      <c r="E18" s="95">
        <v>70</v>
      </c>
      <c r="F18" s="96">
        <v>14.373716632443532</v>
      </c>
      <c r="G18" s="96">
        <v>19.17808219178082</v>
      </c>
      <c r="H18" s="96">
        <v>151.00399999999999</v>
      </c>
      <c r="I18" s="96">
        <v>10.436104981117714</v>
      </c>
      <c r="J18" s="96">
        <v>2157.1999999999998</v>
      </c>
      <c r="K18" s="95">
        <v>45</v>
      </c>
      <c r="L18" s="95">
        <v>50</v>
      </c>
    </row>
    <row r="19" spans="4:12" x14ac:dyDescent="0.25">
      <c r="D19" s="98" t="s">
        <v>357</v>
      </c>
      <c r="E19" s="95">
        <v>28</v>
      </c>
      <c r="F19" s="96">
        <v>5.7494866529774127</v>
      </c>
      <c r="G19" s="96">
        <v>7.6712328767123283</v>
      </c>
      <c r="H19" s="96">
        <v>97.736699999999999</v>
      </c>
      <c r="I19" s="96">
        <v>6.7547247868136449</v>
      </c>
      <c r="J19" s="96">
        <v>3490.5964285714285</v>
      </c>
      <c r="K19" s="95">
        <v>19</v>
      </c>
      <c r="L19" s="95">
        <v>20</v>
      </c>
    </row>
    <row r="20" spans="4:12" x14ac:dyDescent="0.25">
      <c r="D20" s="98" t="s">
        <v>358</v>
      </c>
      <c r="E20" s="95">
        <v>43</v>
      </c>
      <c r="F20" s="96">
        <v>8.8295687885010263</v>
      </c>
      <c r="G20" s="96">
        <v>11.780821917808218</v>
      </c>
      <c r="H20" s="96">
        <v>208.30529999999999</v>
      </c>
      <c r="I20" s="96">
        <v>14.396280753643742</v>
      </c>
      <c r="J20" s="96">
        <v>4844.3093023255815</v>
      </c>
      <c r="K20" s="95">
        <v>32</v>
      </c>
      <c r="L20" s="95">
        <v>35</v>
      </c>
    </row>
    <row r="21" spans="4:12" x14ac:dyDescent="0.25">
      <c r="D21" s="99" t="s">
        <v>359</v>
      </c>
      <c r="E21" s="95">
        <v>33</v>
      </c>
      <c r="F21" s="96">
        <v>6.7761806981519506</v>
      </c>
      <c r="G21" s="96">
        <v>9.0410958904109595</v>
      </c>
      <c r="H21" s="96">
        <v>244.02330000000001</v>
      </c>
      <c r="I21" s="96">
        <v>16.864803426656131</v>
      </c>
      <c r="J21" s="96">
        <v>7394.6454545454553</v>
      </c>
      <c r="K21" s="95">
        <v>26</v>
      </c>
      <c r="L21" s="95">
        <v>27</v>
      </c>
    </row>
    <row r="22" spans="4:12" x14ac:dyDescent="0.25">
      <c r="D22" s="99" t="s">
        <v>360</v>
      </c>
      <c r="E22" s="95">
        <v>40</v>
      </c>
      <c r="F22" s="96">
        <v>8.2135523613963031</v>
      </c>
      <c r="G22" s="96">
        <v>10.95890410958904</v>
      </c>
      <c r="H22" s="96">
        <v>630.65449999999998</v>
      </c>
      <c r="I22" s="96">
        <v>43.585445212142069</v>
      </c>
      <c r="J22" s="96">
        <v>15766.362499999999</v>
      </c>
      <c r="K22" s="95">
        <v>36</v>
      </c>
      <c r="L22" s="95">
        <v>38</v>
      </c>
    </row>
    <row r="23" spans="4:12" x14ac:dyDescent="0.25">
      <c r="D23" s="100" t="s">
        <v>361</v>
      </c>
      <c r="E23" s="95" t="s">
        <v>25</v>
      </c>
      <c r="F23" s="96">
        <v>0.20533880903490759</v>
      </c>
      <c r="G23" s="96">
        <v>0.27397260273972601</v>
      </c>
      <c r="H23" s="96" t="s">
        <v>25</v>
      </c>
      <c r="I23" s="96">
        <v>3.163991166727703</v>
      </c>
      <c r="J23" s="96" t="s">
        <v>25</v>
      </c>
      <c r="K23" s="95" t="s">
        <v>25</v>
      </c>
      <c r="L23" s="95" t="s">
        <v>25</v>
      </c>
    </row>
    <row r="24" spans="4:12" x14ac:dyDescent="0.25">
      <c r="D24" s="98" t="s">
        <v>201</v>
      </c>
      <c r="E24" s="95">
        <v>365</v>
      </c>
      <c r="F24" s="96">
        <v>74.948665297741272</v>
      </c>
      <c r="G24" s="96">
        <v>100</v>
      </c>
      <c r="H24" s="96">
        <v>1446.9383</v>
      </c>
      <c r="I24" s="96">
        <v>99.999999999999986</v>
      </c>
      <c r="J24" s="96">
        <v>3964.2145205479455</v>
      </c>
      <c r="K24" s="95">
        <v>214</v>
      </c>
      <c r="L24" s="95">
        <v>228</v>
      </c>
    </row>
    <row r="25" spans="4:12" ht="25.5" x14ac:dyDescent="0.25">
      <c r="D25" s="101" t="s">
        <v>362</v>
      </c>
      <c r="E25" s="95">
        <v>122</v>
      </c>
      <c r="F25" s="96">
        <v>25.051334702258728</v>
      </c>
      <c r="G25" s="92" t="s">
        <v>363</v>
      </c>
      <c r="H25" s="92" t="s">
        <v>363</v>
      </c>
      <c r="I25" s="92" t="s">
        <v>363</v>
      </c>
      <c r="J25" s="92" t="s">
        <v>363</v>
      </c>
      <c r="K25" s="95">
        <v>35</v>
      </c>
      <c r="L25" s="95">
        <v>33</v>
      </c>
    </row>
    <row r="26" spans="4:12" x14ac:dyDescent="0.25">
      <c r="D26" s="102" t="s">
        <v>364</v>
      </c>
      <c r="E26" s="95">
        <v>487</v>
      </c>
      <c r="F26" s="96">
        <v>100</v>
      </c>
      <c r="G26" s="92" t="s">
        <v>363</v>
      </c>
      <c r="H26" s="96">
        <v>1446.9383000000003</v>
      </c>
      <c r="I26" s="96">
        <v>100</v>
      </c>
      <c r="J26" s="96">
        <v>2971.1258726899391</v>
      </c>
      <c r="K26" s="95">
        <v>249</v>
      </c>
      <c r="L26" s="95">
        <v>261</v>
      </c>
    </row>
  </sheetData>
  <mergeCells count="14">
    <mergeCell ref="J4:J5"/>
    <mergeCell ref="K4:K5"/>
    <mergeCell ref="L4:L5"/>
    <mergeCell ref="D7:L7"/>
    <mergeCell ref="E1:L1"/>
    <mergeCell ref="D2:L2"/>
    <mergeCell ref="D3:D5"/>
    <mergeCell ref="E3:G3"/>
    <mergeCell ref="H3:J3"/>
    <mergeCell ref="K3:L3"/>
    <mergeCell ref="E4:E5"/>
    <mergeCell ref="F4:G4"/>
    <mergeCell ref="H4:H5"/>
    <mergeCell ref="I4:I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D1:L26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6.69921875" style="1" customWidth="1"/>
    <col min="6" max="6" width="13.5" style="1" customWidth="1"/>
    <col min="7" max="7" width="15.69921875" style="1" customWidth="1"/>
    <col min="8" max="8" width="5.796875" style="1" customWidth="1"/>
    <col min="9" max="10" width="9.8984375" style="1" customWidth="1"/>
    <col min="11" max="11" width="8.59765625" style="1" customWidth="1"/>
    <col min="12" max="12" width="17.296875" style="1" customWidth="1"/>
    <col min="13" max="253" width="8.796875" style="3"/>
    <col min="254" max="256" width="0" style="3" hidden="1" customWidth="1"/>
    <col min="257" max="257" width="21.796875" style="3" customWidth="1"/>
    <col min="258" max="258" width="13.69921875" style="3" customWidth="1"/>
    <col min="259" max="259" width="13.5" style="3" customWidth="1"/>
    <col min="260" max="260" width="8.69921875" style="3" customWidth="1"/>
    <col min="261" max="261" width="8.19921875" style="3" customWidth="1"/>
    <col min="262" max="262" width="7.796875" style="3" customWidth="1"/>
    <col min="263" max="263" width="11.5" style="3" customWidth="1"/>
    <col min="264" max="264" width="8.59765625" style="3" customWidth="1"/>
    <col min="265" max="265" width="7.5" style="3" customWidth="1"/>
    <col min="266" max="266" width="10.59765625" style="3" customWidth="1"/>
    <col min="267" max="509" width="8.796875" style="3"/>
    <col min="510" max="512" width="0" style="3" hidden="1" customWidth="1"/>
    <col min="513" max="513" width="21.796875" style="3" customWidth="1"/>
    <col min="514" max="514" width="13.69921875" style="3" customWidth="1"/>
    <col min="515" max="515" width="13.5" style="3" customWidth="1"/>
    <col min="516" max="516" width="8.69921875" style="3" customWidth="1"/>
    <col min="517" max="517" width="8.19921875" style="3" customWidth="1"/>
    <col min="518" max="518" width="7.796875" style="3" customWidth="1"/>
    <col min="519" max="519" width="11.5" style="3" customWidth="1"/>
    <col min="520" max="520" width="8.59765625" style="3" customWidth="1"/>
    <col min="521" max="521" width="7.5" style="3" customWidth="1"/>
    <col min="522" max="522" width="10.59765625" style="3" customWidth="1"/>
    <col min="523" max="765" width="8.796875" style="3"/>
    <col min="766" max="768" width="0" style="3" hidden="1" customWidth="1"/>
    <col min="769" max="769" width="21.796875" style="3" customWidth="1"/>
    <col min="770" max="770" width="13.69921875" style="3" customWidth="1"/>
    <col min="771" max="771" width="13.5" style="3" customWidth="1"/>
    <col min="772" max="772" width="8.69921875" style="3" customWidth="1"/>
    <col min="773" max="773" width="8.19921875" style="3" customWidth="1"/>
    <col min="774" max="774" width="7.796875" style="3" customWidth="1"/>
    <col min="775" max="775" width="11.5" style="3" customWidth="1"/>
    <col min="776" max="776" width="8.59765625" style="3" customWidth="1"/>
    <col min="777" max="777" width="7.5" style="3" customWidth="1"/>
    <col min="778" max="778" width="10.59765625" style="3" customWidth="1"/>
    <col min="779" max="1021" width="8.796875" style="3"/>
    <col min="1022" max="1024" width="0" style="3" hidden="1" customWidth="1"/>
    <col min="1025" max="1025" width="21.796875" style="3" customWidth="1"/>
    <col min="1026" max="1026" width="13.69921875" style="3" customWidth="1"/>
    <col min="1027" max="1027" width="13.5" style="3" customWidth="1"/>
    <col min="1028" max="1028" width="8.69921875" style="3" customWidth="1"/>
    <col min="1029" max="1029" width="8.19921875" style="3" customWidth="1"/>
    <col min="1030" max="1030" width="7.796875" style="3" customWidth="1"/>
    <col min="1031" max="1031" width="11.5" style="3" customWidth="1"/>
    <col min="1032" max="1032" width="8.59765625" style="3" customWidth="1"/>
    <col min="1033" max="1033" width="7.5" style="3" customWidth="1"/>
    <col min="1034" max="1034" width="10.59765625" style="3" customWidth="1"/>
    <col min="1035" max="1277" width="8.796875" style="3"/>
    <col min="1278" max="1280" width="0" style="3" hidden="1" customWidth="1"/>
    <col min="1281" max="1281" width="21.796875" style="3" customWidth="1"/>
    <col min="1282" max="1282" width="13.69921875" style="3" customWidth="1"/>
    <col min="1283" max="1283" width="13.5" style="3" customWidth="1"/>
    <col min="1284" max="1284" width="8.69921875" style="3" customWidth="1"/>
    <col min="1285" max="1285" width="8.19921875" style="3" customWidth="1"/>
    <col min="1286" max="1286" width="7.796875" style="3" customWidth="1"/>
    <col min="1287" max="1287" width="11.5" style="3" customWidth="1"/>
    <col min="1288" max="1288" width="8.59765625" style="3" customWidth="1"/>
    <col min="1289" max="1289" width="7.5" style="3" customWidth="1"/>
    <col min="1290" max="1290" width="10.59765625" style="3" customWidth="1"/>
    <col min="1291" max="1533" width="8.796875" style="3"/>
    <col min="1534" max="1536" width="0" style="3" hidden="1" customWidth="1"/>
    <col min="1537" max="1537" width="21.796875" style="3" customWidth="1"/>
    <col min="1538" max="1538" width="13.69921875" style="3" customWidth="1"/>
    <col min="1539" max="1539" width="13.5" style="3" customWidth="1"/>
    <col min="1540" max="1540" width="8.69921875" style="3" customWidth="1"/>
    <col min="1541" max="1541" width="8.19921875" style="3" customWidth="1"/>
    <col min="1542" max="1542" width="7.796875" style="3" customWidth="1"/>
    <col min="1543" max="1543" width="11.5" style="3" customWidth="1"/>
    <col min="1544" max="1544" width="8.59765625" style="3" customWidth="1"/>
    <col min="1545" max="1545" width="7.5" style="3" customWidth="1"/>
    <col min="1546" max="1546" width="10.59765625" style="3" customWidth="1"/>
    <col min="1547" max="1789" width="8.796875" style="3"/>
    <col min="1790" max="1792" width="0" style="3" hidden="1" customWidth="1"/>
    <col min="1793" max="1793" width="21.796875" style="3" customWidth="1"/>
    <col min="1794" max="1794" width="13.69921875" style="3" customWidth="1"/>
    <col min="1795" max="1795" width="13.5" style="3" customWidth="1"/>
    <col min="1796" max="1796" width="8.69921875" style="3" customWidth="1"/>
    <col min="1797" max="1797" width="8.19921875" style="3" customWidth="1"/>
    <col min="1798" max="1798" width="7.796875" style="3" customWidth="1"/>
    <col min="1799" max="1799" width="11.5" style="3" customWidth="1"/>
    <col min="1800" max="1800" width="8.59765625" style="3" customWidth="1"/>
    <col min="1801" max="1801" width="7.5" style="3" customWidth="1"/>
    <col min="1802" max="1802" width="10.59765625" style="3" customWidth="1"/>
    <col min="1803" max="2045" width="8.796875" style="3"/>
    <col min="2046" max="2048" width="0" style="3" hidden="1" customWidth="1"/>
    <col min="2049" max="2049" width="21.796875" style="3" customWidth="1"/>
    <col min="2050" max="2050" width="13.69921875" style="3" customWidth="1"/>
    <col min="2051" max="2051" width="13.5" style="3" customWidth="1"/>
    <col min="2052" max="2052" width="8.69921875" style="3" customWidth="1"/>
    <col min="2053" max="2053" width="8.19921875" style="3" customWidth="1"/>
    <col min="2054" max="2054" width="7.796875" style="3" customWidth="1"/>
    <col min="2055" max="2055" width="11.5" style="3" customWidth="1"/>
    <col min="2056" max="2056" width="8.59765625" style="3" customWidth="1"/>
    <col min="2057" max="2057" width="7.5" style="3" customWidth="1"/>
    <col min="2058" max="2058" width="10.59765625" style="3" customWidth="1"/>
    <col min="2059" max="2301" width="8.796875" style="3"/>
    <col min="2302" max="2304" width="0" style="3" hidden="1" customWidth="1"/>
    <col min="2305" max="2305" width="21.796875" style="3" customWidth="1"/>
    <col min="2306" max="2306" width="13.69921875" style="3" customWidth="1"/>
    <col min="2307" max="2307" width="13.5" style="3" customWidth="1"/>
    <col min="2308" max="2308" width="8.69921875" style="3" customWidth="1"/>
    <col min="2309" max="2309" width="8.19921875" style="3" customWidth="1"/>
    <col min="2310" max="2310" width="7.796875" style="3" customWidth="1"/>
    <col min="2311" max="2311" width="11.5" style="3" customWidth="1"/>
    <col min="2312" max="2312" width="8.59765625" style="3" customWidth="1"/>
    <col min="2313" max="2313" width="7.5" style="3" customWidth="1"/>
    <col min="2314" max="2314" width="10.59765625" style="3" customWidth="1"/>
    <col min="2315" max="2557" width="8.796875" style="3"/>
    <col min="2558" max="2560" width="0" style="3" hidden="1" customWidth="1"/>
    <col min="2561" max="2561" width="21.796875" style="3" customWidth="1"/>
    <col min="2562" max="2562" width="13.69921875" style="3" customWidth="1"/>
    <col min="2563" max="2563" width="13.5" style="3" customWidth="1"/>
    <col min="2564" max="2564" width="8.69921875" style="3" customWidth="1"/>
    <col min="2565" max="2565" width="8.19921875" style="3" customWidth="1"/>
    <col min="2566" max="2566" width="7.796875" style="3" customWidth="1"/>
    <col min="2567" max="2567" width="11.5" style="3" customWidth="1"/>
    <col min="2568" max="2568" width="8.59765625" style="3" customWidth="1"/>
    <col min="2569" max="2569" width="7.5" style="3" customWidth="1"/>
    <col min="2570" max="2570" width="10.59765625" style="3" customWidth="1"/>
    <col min="2571" max="2813" width="8.796875" style="3"/>
    <col min="2814" max="2816" width="0" style="3" hidden="1" customWidth="1"/>
    <col min="2817" max="2817" width="21.796875" style="3" customWidth="1"/>
    <col min="2818" max="2818" width="13.69921875" style="3" customWidth="1"/>
    <col min="2819" max="2819" width="13.5" style="3" customWidth="1"/>
    <col min="2820" max="2820" width="8.69921875" style="3" customWidth="1"/>
    <col min="2821" max="2821" width="8.19921875" style="3" customWidth="1"/>
    <col min="2822" max="2822" width="7.796875" style="3" customWidth="1"/>
    <col min="2823" max="2823" width="11.5" style="3" customWidth="1"/>
    <col min="2824" max="2824" width="8.59765625" style="3" customWidth="1"/>
    <col min="2825" max="2825" width="7.5" style="3" customWidth="1"/>
    <col min="2826" max="2826" width="10.59765625" style="3" customWidth="1"/>
    <col min="2827" max="3069" width="8.796875" style="3"/>
    <col min="3070" max="3072" width="0" style="3" hidden="1" customWidth="1"/>
    <col min="3073" max="3073" width="21.796875" style="3" customWidth="1"/>
    <col min="3074" max="3074" width="13.69921875" style="3" customWidth="1"/>
    <col min="3075" max="3075" width="13.5" style="3" customWidth="1"/>
    <col min="3076" max="3076" width="8.69921875" style="3" customWidth="1"/>
    <col min="3077" max="3077" width="8.19921875" style="3" customWidth="1"/>
    <col min="3078" max="3078" width="7.796875" style="3" customWidth="1"/>
    <col min="3079" max="3079" width="11.5" style="3" customWidth="1"/>
    <col min="3080" max="3080" width="8.59765625" style="3" customWidth="1"/>
    <col min="3081" max="3081" width="7.5" style="3" customWidth="1"/>
    <col min="3082" max="3082" width="10.59765625" style="3" customWidth="1"/>
    <col min="3083" max="3325" width="8.796875" style="3"/>
    <col min="3326" max="3328" width="0" style="3" hidden="1" customWidth="1"/>
    <col min="3329" max="3329" width="21.796875" style="3" customWidth="1"/>
    <col min="3330" max="3330" width="13.69921875" style="3" customWidth="1"/>
    <col min="3331" max="3331" width="13.5" style="3" customWidth="1"/>
    <col min="3332" max="3332" width="8.69921875" style="3" customWidth="1"/>
    <col min="3333" max="3333" width="8.19921875" style="3" customWidth="1"/>
    <col min="3334" max="3334" width="7.796875" style="3" customWidth="1"/>
    <col min="3335" max="3335" width="11.5" style="3" customWidth="1"/>
    <col min="3336" max="3336" width="8.59765625" style="3" customWidth="1"/>
    <col min="3337" max="3337" width="7.5" style="3" customWidth="1"/>
    <col min="3338" max="3338" width="10.59765625" style="3" customWidth="1"/>
    <col min="3339" max="3581" width="8.796875" style="3"/>
    <col min="3582" max="3584" width="0" style="3" hidden="1" customWidth="1"/>
    <col min="3585" max="3585" width="21.796875" style="3" customWidth="1"/>
    <col min="3586" max="3586" width="13.69921875" style="3" customWidth="1"/>
    <col min="3587" max="3587" width="13.5" style="3" customWidth="1"/>
    <col min="3588" max="3588" width="8.69921875" style="3" customWidth="1"/>
    <col min="3589" max="3589" width="8.19921875" style="3" customWidth="1"/>
    <col min="3590" max="3590" width="7.796875" style="3" customWidth="1"/>
    <col min="3591" max="3591" width="11.5" style="3" customWidth="1"/>
    <col min="3592" max="3592" width="8.59765625" style="3" customWidth="1"/>
    <col min="3593" max="3593" width="7.5" style="3" customWidth="1"/>
    <col min="3594" max="3594" width="10.59765625" style="3" customWidth="1"/>
    <col min="3595" max="3837" width="8.796875" style="3"/>
    <col min="3838" max="3840" width="0" style="3" hidden="1" customWidth="1"/>
    <col min="3841" max="3841" width="21.796875" style="3" customWidth="1"/>
    <col min="3842" max="3842" width="13.69921875" style="3" customWidth="1"/>
    <col min="3843" max="3843" width="13.5" style="3" customWidth="1"/>
    <col min="3844" max="3844" width="8.69921875" style="3" customWidth="1"/>
    <col min="3845" max="3845" width="8.19921875" style="3" customWidth="1"/>
    <col min="3846" max="3846" width="7.796875" style="3" customWidth="1"/>
    <col min="3847" max="3847" width="11.5" style="3" customWidth="1"/>
    <col min="3848" max="3848" width="8.59765625" style="3" customWidth="1"/>
    <col min="3849" max="3849" width="7.5" style="3" customWidth="1"/>
    <col min="3850" max="3850" width="10.59765625" style="3" customWidth="1"/>
    <col min="3851" max="4093" width="8.796875" style="3"/>
    <col min="4094" max="4096" width="0" style="3" hidden="1" customWidth="1"/>
    <col min="4097" max="4097" width="21.796875" style="3" customWidth="1"/>
    <col min="4098" max="4098" width="13.69921875" style="3" customWidth="1"/>
    <col min="4099" max="4099" width="13.5" style="3" customWidth="1"/>
    <col min="4100" max="4100" width="8.69921875" style="3" customWidth="1"/>
    <col min="4101" max="4101" width="8.19921875" style="3" customWidth="1"/>
    <col min="4102" max="4102" width="7.796875" style="3" customWidth="1"/>
    <col min="4103" max="4103" width="11.5" style="3" customWidth="1"/>
    <col min="4104" max="4104" width="8.59765625" style="3" customWidth="1"/>
    <col min="4105" max="4105" width="7.5" style="3" customWidth="1"/>
    <col min="4106" max="4106" width="10.59765625" style="3" customWidth="1"/>
    <col min="4107" max="4349" width="8.796875" style="3"/>
    <col min="4350" max="4352" width="0" style="3" hidden="1" customWidth="1"/>
    <col min="4353" max="4353" width="21.796875" style="3" customWidth="1"/>
    <col min="4354" max="4354" width="13.69921875" style="3" customWidth="1"/>
    <col min="4355" max="4355" width="13.5" style="3" customWidth="1"/>
    <col min="4356" max="4356" width="8.69921875" style="3" customWidth="1"/>
    <col min="4357" max="4357" width="8.19921875" style="3" customWidth="1"/>
    <col min="4358" max="4358" width="7.796875" style="3" customWidth="1"/>
    <col min="4359" max="4359" width="11.5" style="3" customWidth="1"/>
    <col min="4360" max="4360" width="8.59765625" style="3" customWidth="1"/>
    <col min="4361" max="4361" width="7.5" style="3" customWidth="1"/>
    <col min="4362" max="4362" width="10.59765625" style="3" customWidth="1"/>
    <col min="4363" max="4605" width="8.796875" style="3"/>
    <col min="4606" max="4608" width="0" style="3" hidden="1" customWidth="1"/>
    <col min="4609" max="4609" width="21.796875" style="3" customWidth="1"/>
    <col min="4610" max="4610" width="13.69921875" style="3" customWidth="1"/>
    <col min="4611" max="4611" width="13.5" style="3" customWidth="1"/>
    <col min="4612" max="4612" width="8.69921875" style="3" customWidth="1"/>
    <col min="4613" max="4613" width="8.19921875" style="3" customWidth="1"/>
    <col min="4614" max="4614" width="7.796875" style="3" customWidth="1"/>
    <col min="4615" max="4615" width="11.5" style="3" customWidth="1"/>
    <col min="4616" max="4616" width="8.59765625" style="3" customWidth="1"/>
    <col min="4617" max="4617" width="7.5" style="3" customWidth="1"/>
    <col min="4618" max="4618" width="10.59765625" style="3" customWidth="1"/>
    <col min="4619" max="4861" width="8.796875" style="3"/>
    <col min="4862" max="4864" width="0" style="3" hidden="1" customWidth="1"/>
    <col min="4865" max="4865" width="21.796875" style="3" customWidth="1"/>
    <col min="4866" max="4866" width="13.69921875" style="3" customWidth="1"/>
    <col min="4867" max="4867" width="13.5" style="3" customWidth="1"/>
    <col min="4868" max="4868" width="8.69921875" style="3" customWidth="1"/>
    <col min="4869" max="4869" width="8.19921875" style="3" customWidth="1"/>
    <col min="4870" max="4870" width="7.796875" style="3" customWidth="1"/>
    <col min="4871" max="4871" width="11.5" style="3" customWidth="1"/>
    <col min="4872" max="4872" width="8.59765625" style="3" customWidth="1"/>
    <col min="4873" max="4873" width="7.5" style="3" customWidth="1"/>
    <col min="4874" max="4874" width="10.59765625" style="3" customWidth="1"/>
    <col min="4875" max="5117" width="8.796875" style="3"/>
    <col min="5118" max="5120" width="0" style="3" hidden="1" customWidth="1"/>
    <col min="5121" max="5121" width="21.796875" style="3" customWidth="1"/>
    <col min="5122" max="5122" width="13.69921875" style="3" customWidth="1"/>
    <col min="5123" max="5123" width="13.5" style="3" customWidth="1"/>
    <col min="5124" max="5124" width="8.69921875" style="3" customWidth="1"/>
    <col min="5125" max="5125" width="8.19921875" style="3" customWidth="1"/>
    <col min="5126" max="5126" width="7.796875" style="3" customWidth="1"/>
    <col min="5127" max="5127" width="11.5" style="3" customWidth="1"/>
    <col min="5128" max="5128" width="8.59765625" style="3" customWidth="1"/>
    <col min="5129" max="5129" width="7.5" style="3" customWidth="1"/>
    <col min="5130" max="5130" width="10.59765625" style="3" customWidth="1"/>
    <col min="5131" max="5373" width="8.796875" style="3"/>
    <col min="5374" max="5376" width="0" style="3" hidden="1" customWidth="1"/>
    <col min="5377" max="5377" width="21.796875" style="3" customWidth="1"/>
    <col min="5378" max="5378" width="13.69921875" style="3" customWidth="1"/>
    <col min="5379" max="5379" width="13.5" style="3" customWidth="1"/>
    <col min="5380" max="5380" width="8.69921875" style="3" customWidth="1"/>
    <col min="5381" max="5381" width="8.19921875" style="3" customWidth="1"/>
    <col min="5382" max="5382" width="7.796875" style="3" customWidth="1"/>
    <col min="5383" max="5383" width="11.5" style="3" customWidth="1"/>
    <col min="5384" max="5384" width="8.59765625" style="3" customWidth="1"/>
    <col min="5385" max="5385" width="7.5" style="3" customWidth="1"/>
    <col min="5386" max="5386" width="10.59765625" style="3" customWidth="1"/>
    <col min="5387" max="5629" width="8.796875" style="3"/>
    <col min="5630" max="5632" width="0" style="3" hidden="1" customWidth="1"/>
    <col min="5633" max="5633" width="21.796875" style="3" customWidth="1"/>
    <col min="5634" max="5634" width="13.69921875" style="3" customWidth="1"/>
    <col min="5635" max="5635" width="13.5" style="3" customWidth="1"/>
    <col min="5636" max="5636" width="8.69921875" style="3" customWidth="1"/>
    <col min="5637" max="5637" width="8.19921875" style="3" customWidth="1"/>
    <col min="5638" max="5638" width="7.796875" style="3" customWidth="1"/>
    <col min="5639" max="5639" width="11.5" style="3" customWidth="1"/>
    <col min="5640" max="5640" width="8.59765625" style="3" customWidth="1"/>
    <col min="5641" max="5641" width="7.5" style="3" customWidth="1"/>
    <col min="5642" max="5642" width="10.59765625" style="3" customWidth="1"/>
    <col min="5643" max="5885" width="8.796875" style="3"/>
    <col min="5886" max="5888" width="0" style="3" hidden="1" customWidth="1"/>
    <col min="5889" max="5889" width="21.796875" style="3" customWidth="1"/>
    <col min="5890" max="5890" width="13.69921875" style="3" customWidth="1"/>
    <col min="5891" max="5891" width="13.5" style="3" customWidth="1"/>
    <col min="5892" max="5892" width="8.69921875" style="3" customWidth="1"/>
    <col min="5893" max="5893" width="8.19921875" style="3" customWidth="1"/>
    <col min="5894" max="5894" width="7.796875" style="3" customWidth="1"/>
    <col min="5895" max="5895" width="11.5" style="3" customWidth="1"/>
    <col min="5896" max="5896" width="8.59765625" style="3" customWidth="1"/>
    <col min="5897" max="5897" width="7.5" style="3" customWidth="1"/>
    <col min="5898" max="5898" width="10.59765625" style="3" customWidth="1"/>
    <col min="5899" max="6141" width="8.796875" style="3"/>
    <col min="6142" max="6144" width="0" style="3" hidden="1" customWidth="1"/>
    <col min="6145" max="6145" width="21.796875" style="3" customWidth="1"/>
    <col min="6146" max="6146" width="13.69921875" style="3" customWidth="1"/>
    <col min="6147" max="6147" width="13.5" style="3" customWidth="1"/>
    <col min="6148" max="6148" width="8.69921875" style="3" customWidth="1"/>
    <col min="6149" max="6149" width="8.19921875" style="3" customWidth="1"/>
    <col min="6150" max="6150" width="7.796875" style="3" customWidth="1"/>
    <col min="6151" max="6151" width="11.5" style="3" customWidth="1"/>
    <col min="6152" max="6152" width="8.59765625" style="3" customWidth="1"/>
    <col min="6153" max="6153" width="7.5" style="3" customWidth="1"/>
    <col min="6154" max="6154" width="10.59765625" style="3" customWidth="1"/>
    <col min="6155" max="6397" width="8.796875" style="3"/>
    <col min="6398" max="6400" width="0" style="3" hidden="1" customWidth="1"/>
    <col min="6401" max="6401" width="21.796875" style="3" customWidth="1"/>
    <col min="6402" max="6402" width="13.69921875" style="3" customWidth="1"/>
    <col min="6403" max="6403" width="13.5" style="3" customWidth="1"/>
    <col min="6404" max="6404" width="8.69921875" style="3" customWidth="1"/>
    <col min="6405" max="6405" width="8.19921875" style="3" customWidth="1"/>
    <col min="6406" max="6406" width="7.796875" style="3" customWidth="1"/>
    <col min="6407" max="6407" width="11.5" style="3" customWidth="1"/>
    <col min="6408" max="6408" width="8.59765625" style="3" customWidth="1"/>
    <col min="6409" max="6409" width="7.5" style="3" customWidth="1"/>
    <col min="6410" max="6410" width="10.59765625" style="3" customWidth="1"/>
    <col min="6411" max="6653" width="8.796875" style="3"/>
    <col min="6654" max="6656" width="0" style="3" hidden="1" customWidth="1"/>
    <col min="6657" max="6657" width="21.796875" style="3" customWidth="1"/>
    <col min="6658" max="6658" width="13.69921875" style="3" customWidth="1"/>
    <col min="6659" max="6659" width="13.5" style="3" customWidth="1"/>
    <col min="6660" max="6660" width="8.69921875" style="3" customWidth="1"/>
    <col min="6661" max="6661" width="8.19921875" style="3" customWidth="1"/>
    <col min="6662" max="6662" width="7.796875" style="3" customWidth="1"/>
    <col min="6663" max="6663" width="11.5" style="3" customWidth="1"/>
    <col min="6664" max="6664" width="8.59765625" style="3" customWidth="1"/>
    <col min="6665" max="6665" width="7.5" style="3" customWidth="1"/>
    <col min="6666" max="6666" width="10.59765625" style="3" customWidth="1"/>
    <col min="6667" max="6909" width="8.796875" style="3"/>
    <col min="6910" max="6912" width="0" style="3" hidden="1" customWidth="1"/>
    <col min="6913" max="6913" width="21.796875" style="3" customWidth="1"/>
    <col min="6914" max="6914" width="13.69921875" style="3" customWidth="1"/>
    <col min="6915" max="6915" width="13.5" style="3" customWidth="1"/>
    <col min="6916" max="6916" width="8.69921875" style="3" customWidth="1"/>
    <col min="6917" max="6917" width="8.19921875" style="3" customWidth="1"/>
    <col min="6918" max="6918" width="7.796875" style="3" customWidth="1"/>
    <col min="6919" max="6919" width="11.5" style="3" customWidth="1"/>
    <col min="6920" max="6920" width="8.59765625" style="3" customWidth="1"/>
    <col min="6921" max="6921" width="7.5" style="3" customWidth="1"/>
    <col min="6922" max="6922" width="10.59765625" style="3" customWidth="1"/>
    <col min="6923" max="7165" width="8.796875" style="3"/>
    <col min="7166" max="7168" width="0" style="3" hidden="1" customWidth="1"/>
    <col min="7169" max="7169" width="21.796875" style="3" customWidth="1"/>
    <col min="7170" max="7170" width="13.69921875" style="3" customWidth="1"/>
    <col min="7171" max="7171" width="13.5" style="3" customWidth="1"/>
    <col min="7172" max="7172" width="8.69921875" style="3" customWidth="1"/>
    <col min="7173" max="7173" width="8.19921875" style="3" customWidth="1"/>
    <col min="7174" max="7174" width="7.796875" style="3" customWidth="1"/>
    <col min="7175" max="7175" width="11.5" style="3" customWidth="1"/>
    <col min="7176" max="7176" width="8.59765625" style="3" customWidth="1"/>
    <col min="7177" max="7177" width="7.5" style="3" customWidth="1"/>
    <col min="7178" max="7178" width="10.59765625" style="3" customWidth="1"/>
    <col min="7179" max="7421" width="8.796875" style="3"/>
    <col min="7422" max="7424" width="0" style="3" hidden="1" customWidth="1"/>
    <col min="7425" max="7425" width="21.796875" style="3" customWidth="1"/>
    <col min="7426" max="7426" width="13.69921875" style="3" customWidth="1"/>
    <col min="7427" max="7427" width="13.5" style="3" customWidth="1"/>
    <col min="7428" max="7428" width="8.69921875" style="3" customWidth="1"/>
    <col min="7429" max="7429" width="8.19921875" style="3" customWidth="1"/>
    <col min="7430" max="7430" width="7.796875" style="3" customWidth="1"/>
    <col min="7431" max="7431" width="11.5" style="3" customWidth="1"/>
    <col min="7432" max="7432" width="8.59765625" style="3" customWidth="1"/>
    <col min="7433" max="7433" width="7.5" style="3" customWidth="1"/>
    <col min="7434" max="7434" width="10.59765625" style="3" customWidth="1"/>
    <col min="7435" max="7677" width="8.796875" style="3"/>
    <col min="7678" max="7680" width="0" style="3" hidden="1" customWidth="1"/>
    <col min="7681" max="7681" width="21.796875" style="3" customWidth="1"/>
    <col min="7682" max="7682" width="13.69921875" style="3" customWidth="1"/>
    <col min="7683" max="7683" width="13.5" style="3" customWidth="1"/>
    <col min="7684" max="7684" width="8.69921875" style="3" customWidth="1"/>
    <col min="7685" max="7685" width="8.19921875" style="3" customWidth="1"/>
    <col min="7686" max="7686" width="7.796875" style="3" customWidth="1"/>
    <col min="7687" max="7687" width="11.5" style="3" customWidth="1"/>
    <col min="7688" max="7688" width="8.59765625" style="3" customWidth="1"/>
    <col min="7689" max="7689" width="7.5" style="3" customWidth="1"/>
    <col min="7690" max="7690" width="10.59765625" style="3" customWidth="1"/>
    <col min="7691" max="7933" width="8.796875" style="3"/>
    <col min="7934" max="7936" width="0" style="3" hidden="1" customWidth="1"/>
    <col min="7937" max="7937" width="21.796875" style="3" customWidth="1"/>
    <col min="7938" max="7938" width="13.69921875" style="3" customWidth="1"/>
    <col min="7939" max="7939" width="13.5" style="3" customWidth="1"/>
    <col min="7940" max="7940" width="8.69921875" style="3" customWidth="1"/>
    <col min="7941" max="7941" width="8.19921875" style="3" customWidth="1"/>
    <col min="7942" max="7942" width="7.796875" style="3" customWidth="1"/>
    <col min="7943" max="7943" width="11.5" style="3" customWidth="1"/>
    <col min="7944" max="7944" width="8.59765625" style="3" customWidth="1"/>
    <col min="7945" max="7945" width="7.5" style="3" customWidth="1"/>
    <col min="7946" max="7946" width="10.59765625" style="3" customWidth="1"/>
    <col min="7947" max="8189" width="8.796875" style="3"/>
    <col min="8190" max="8192" width="0" style="3" hidden="1" customWidth="1"/>
    <col min="8193" max="8193" width="21.796875" style="3" customWidth="1"/>
    <col min="8194" max="8194" width="13.69921875" style="3" customWidth="1"/>
    <col min="8195" max="8195" width="13.5" style="3" customWidth="1"/>
    <col min="8196" max="8196" width="8.69921875" style="3" customWidth="1"/>
    <col min="8197" max="8197" width="8.19921875" style="3" customWidth="1"/>
    <col min="8198" max="8198" width="7.796875" style="3" customWidth="1"/>
    <col min="8199" max="8199" width="11.5" style="3" customWidth="1"/>
    <col min="8200" max="8200" width="8.59765625" style="3" customWidth="1"/>
    <col min="8201" max="8201" width="7.5" style="3" customWidth="1"/>
    <col min="8202" max="8202" width="10.59765625" style="3" customWidth="1"/>
    <col min="8203" max="8445" width="8.796875" style="3"/>
    <col min="8446" max="8448" width="0" style="3" hidden="1" customWidth="1"/>
    <col min="8449" max="8449" width="21.796875" style="3" customWidth="1"/>
    <col min="8450" max="8450" width="13.69921875" style="3" customWidth="1"/>
    <col min="8451" max="8451" width="13.5" style="3" customWidth="1"/>
    <col min="8452" max="8452" width="8.69921875" style="3" customWidth="1"/>
    <col min="8453" max="8453" width="8.19921875" style="3" customWidth="1"/>
    <col min="8454" max="8454" width="7.796875" style="3" customWidth="1"/>
    <col min="8455" max="8455" width="11.5" style="3" customWidth="1"/>
    <col min="8456" max="8456" width="8.59765625" style="3" customWidth="1"/>
    <col min="8457" max="8457" width="7.5" style="3" customWidth="1"/>
    <col min="8458" max="8458" width="10.59765625" style="3" customWidth="1"/>
    <col min="8459" max="8701" width="8.796875" style="3"/>
    <col min="8702" max="8704" width="0" style="3" hidden="1" customWidth="1"/>
    <col min="8705" max="8705" width="21.796875" style="3" customWidth="1"/>
    <col min="8706" max="8706" width="13.69921875" style="3" customWidth="1"/>
    <col min="8707" max="8707" width="13.5" style="3" customWidth="1"/>
    <col min="8708" max="8708" width="8.69921875" style="3" customWidth="1"/>
    <col min="8709" max="8709" width="8.19921875" style="3" customWidth="1"/>
    <col min="8710" max="8710" width="7.796875" style="3" customWidth="1"/>
    <col min="8711" max="8711" width="11.5" style="3" customWidth="1"/>
    <col min="8712" max="8712" width="8.59765625" style="3" customWidth="1"/>
    <col min="8713" max="8713" width="7.5" style="3" customWidth="1"/>
    <col min="8714" max="8714" width="10.59765625" style="3" customWidth="1"/>
    <col min="8715" max="8957" width="8.796875" style="3"/>
    <col min="8958" max="8960" width="0" style="3" hidden="1" customWidth="1"/>
    <col min="8961" max="8961" width="21.796875" style="3" customWidth="1"/>
    <col min="8962" max="8962" width="13.69921875" style="3" customWidth="1"/>
    <col min="8963" max="8963" width="13.5" style="3" customWidth="1"/>
    <col min="8964" max="8964" width="8.69921875" style="3" customWidth="1"/>
    <col min="8965" max="8965" width="8.19921875" style="3" customWidth="1"/>
    <col min="8966" max="8966" width="7.796875" style="3" customWidth="1"/>
    <col min="8967" max="8967" width="11.5" style="3" customWidth="1"/>
    <col min="8968" max="8968" width="8.59765625" style="3" customWidth="1"/>
    <col min="8969" max="8969" width="7.5" style="3" customWidth="1"/>
    <col min="8970" max="8970" width="10.59765625" style="3" customWidth="1"/>
    <col min="8971" max="9213" width="8.796875" style="3"/>
    <col min="9214" max="9216" width="0" style="3" hidden="1" customWidth="1"/>
    <col min="9217" max="9217" width="21.796875" style="3" customWidth="1"/>
    <col min="9218" max="9218" width="13.69921875" style="3" customWidth="1"/>
    <col min="9219" max="9219" width="13.5" style="3" customWidth="1"/>
    <col min="9220" max="9220" width="8.69921875" style="3" customWidth="1"/>
    <col min="9221" max="9221" width="8.19921875" style="3" customWidth="1"/>
    <col min="9222" max="9222" width="7.796875" style="3" customWidth="1"/>
    <col min="9223" max="9223" width="11.5" style="3" customWidth="1"/>
    <col min="9224" max="9224" width="8.59765625" style="3" customWidth="1"/>
    <col min="9225" max="9225" width="7.5" style="3" customWidth="1"/>
    <col min="9226" max="9226" width="10.59765625" style="3" customWidth="1"/>
    <col min="9227" max="9469" width="8.796875" style="3"/>
    <col min="9470" max="9472" width="0" style="3" hidden="1" customWidth="1"/>
    <col min="9473" max="9473" width="21.796875" style="3" customWidth="1"/>
    <col min="9474" max="9474" width="13.69921875" style="3" customWidth="1"/>
    <col min="9475" max="9475" width="13.5" style="3" customWidth="1"/>
    <col min="9476" max="9476" width="8.69921875" style="3" customWidth="1"/>
    <col min="9477" max="9477" width="8.19921875" style="3" customWidth="1"/>
    <col min="9478" max="9478" width="7.796875" style="3" customWidth="1"/>
    <col min="9479" max="9479" width="11.5" style="3" customWidth="1"/>
    <col min="9480" max="9480" width="8.59765625" style="3" customWidth="1"/>
    <col min="9481" max="9481" width="7.5" style="3" customWidth="1"/>
    <col min="9482" max="9482" width="10.59765625" style="3" customWidth="1"/>
    <col min="9483" max="9725" width="8.796875" style="3"/>
    <col min="9726" max="9728" width="0" style="3" hidden="1" customWidth="1"/>
    <col min="9729" max="9729" width="21.796875" style="3" customWidth="1"/>
    <col min="9730" max="9730" width="13.69921875" style="3" customWidth="1"/>
    <col min="9731" max="9731" width="13.5" style="3" customWidth="1"/>
    <col min="9732" max="9732" width="8.69921875" style="3" customWidth="1"/>
    <col min="9733" max="9733" width="8.19921875" style="3" customWidth="1"/>
    <col min="9734" max="9734" width="7.796875" style="3" customWidth="1"/>
    <col min="9735" max="9735" width="11.5" style="3" customWidth="1"/>
    <col min="9736" max="9736" width="8.59765625" style="3" customWidth="1"/>
    <col min="9737" max="9737" width="7.5" style="3" customWidth="1"/>
    <col min="9738" max="9738" width="10.59765625" style="3" customWidth="1"/>
    <col min="9739" max="9981" width="8.796875" style="3"/>
    <col min="9982" max="9984" width="0" style="3" hidden="1" customWidth="1"/>
    <col min="9985" max="9985" width="21.796875" style="3" customWidth="1"/>
    <col min="9986" max="9986" width="13.69921875" style="3" customWidth="1"/>
    <col min="9987" max="9987" width="13.5" style="3" customWidth="1"/>
    <col min="9988" max="9988" width="8.69921875" style="3" customWidth="1"/>
    <col min="9989" max="9989" width="8.19921875" style="3" customWidth="1"/>
    <col min="9990" max="9990" width="7.796875" style="3" customWidth="1"/>
    <col min="9991" max="9991" width="11.5" style="3" customWidth="1"/>
    <col min="9992" max="9992" width="8.59765625" style="3" customWidth="1"/>
    <col min="9993" max="9993" width="7.5" style="3" customWidth="1"/>
    <col min="9994" max="9994" width="10.59765625" style="3" customWidth="1"/>
    <col min="9995" max="10237" width="8.796875" style="3"/>
    <col min="10238" max="10240" width="0" style="3" hidden="1" customWidth="1"/>
    <col min="10241" max="10241" width="21.796875" style="3" customWidth="1"/>
    <col min="10242" max="10242" width="13.69921875" style="3" customWidth="1"/>
    <col min="10243" max="10243" width="13.5" style="3" customWidth="1"/>
    <col min="10244" max="10244" width="8.69921875" style="3" customWidth="1"/>
    <col min="10245" max="10245" width="8.19921875" style="3" customWidth="1"/>
    <col min="10246" max="10246" width="7.796875" style="3" customWidth="1"/>
    <col min="10247" max="10247" width="11.5" style="3" customWidth="1"/>
    <col min="10248" max="10248" width="8.59765625" style="3" customWidth="1"/>
    <col min="10249" max="10249" width="7.5" style="3" customWidth="1"/>
    <col min="10250" max="10250" width="10.59765625" style="3" customWidth="1"/>
    <col min="10251" max="10493" width="8.796875" style="3"/>
    <col min="10494" max="10496" width="0" style="3" hidden="1" customWidth="1"/>
    <col min="10497" max="10497" width="21.796875" style="3" customWidth="1"/>
    <col min="10498" max="10498" width="13.69921875" style="3" customWidth="1"/>
    <col min="10499" max="10499" width="13.5" style="3" customWidth="1"/>
    <col min="10500" max="10500" width="8.69921875" style="3" customWidth="1"/>
    <col min="10501" max="10501" width="8.19921875" style="3" customWidth="1"/>
    <col min="10502" max="10502" width="7.796875" style="3" customWidth="1"/>
    <col min="10503" max="10503" width="11.5" style="3" customWidth="1"/>
    <col min="10504" max="10504" width="8.59765625" style="3" customWidth="1"/>
    <col min="10505" max="10505" width="7.5" style="3" customWidth="1"/>
    <col min="10506" max="10506" width="10.59765625" style="3" customWidth="1"/>
    <col min="10507" max="10749" width="8.796875" style="3"/>
    <col min="10750" max="10752" width="0" style="3" hidden="1" customWidth="1"/>
    <col min="10753" max="10753" width="21.796875" style="3" customWidth="1"/>
    <col min="10754" max="10754" width="13.69921875" style="3" customWidth="1"/>
    <col min="10755" max="10755" width="13.5" style="3" customWidth="1"/>
    <col min="10756" max="10756" width="8.69921875" style="3" customWidth="1"/>
    <col min="10757" max="10757" width="8.19921875" style="3" customWidth="1"/>
    <col min="10758" max="10758" width="7.796875" style="3" customWidth="1"/>
    <col min="10759" max="10759" width="11.5" style="3" customWidth="1"/>
    <col min="10760" max="10760" width="8.59765625" style="3" customWidth="1"/>
    <col min="10761" max="10761" width="7.5" style="3" customWidth="1"/>
    <col min="10762" max="10762" width="10.59765625" style="3" customWidth="1"/>
    <col min="10763" max="11005" width="8.796875" style="3"/>
    <col min="11006" max="11008" width="0" style="3" hidden="1" customWidth="1"/>
    <col min="11009" max="11009" width="21.796875" style="3" customWidth="1"/>
    <col min="11010" max="11010" width="13.69921875" style="3" customWidth="1"/>
    <col min="11011" max="11011" width="13.5" style="3" customWidth="1"/>
    <col min="11012" max="11012" width="8.69921875" style="3" customWidth="1"/>
    <col min="11013" max="11013" width="8.19921875" style="3" customWidth="1"/>
    <col min="11014" max="11014" width="7.796875" style="3" customWidth="1"/>
    <col min="11015" max="11015" width="11.5" style="3" customWidth="1"/>
    <col min="11016" max="11016" width="8.59765625" style="3" customWidth="1"/>
    <col min="11017" max="11017" width="7.5" style="3" customWidth="1"/>
    <col min="11018" max="11018" width="10.59765625" style="3" customWidth="1"/>
    <col min="11019" max="11261" width="8.796875" style="3"/>
    <col min="11262" max="11264" width="0" style="3" hidden="1" customWidth="1"/>
    <col min="11265" max="11265" width="21.796875" style="3" customWidth="1"/>
    <col min="11266" max="11266" width="13.69921875" style="3" customWidth="1"/>
    <col min="11267" max="11267" width="13.5" style="3" customWidth="1"/>
    <col min="11268" max="11268" width="8.69921875" style="3" customWidth="1"/>
    <col min="11269" max="11269" width="8.19921875" style="3" customWidth="1"/>
    <col min="11270" max="11270" width="7.796875" style="3" customWidth="1"/>
    <col min="11271" max="11271" width="11.5" style="3" customWidth="1"/>
    <col min="11272" max="11272" width="8.59765625" style="3" customWidth="1"/>
    <col min="11273" max="11273" width="7.5" style="3" customWidth="1"/>
    <col min="11274" max="11274" width="10.59765625" style="3" customWidth="1"/>
    <col min="11275" max="11517" width="8.796875" style="3"/>
    <col min="11518" max="11520" width="0" style="3" hidden="1" customWidth="1"/>
    <col min="11521" max="11521" width="21.796875" style="3" customWidth="1"/>
    <col min="11522" max="11522" width="13.69921875" style="3" customWidth="1"/>
    <col min="11523" max="11523" width="13.5" style="3" customWidth="1"/>
    <col min="11524" max="11524" width="8.69921875" style="3" customWidth="1"/>
    <col min="11525" max="11525" width="8.19921875" style="3" customWidth="1"/>
    <col min="11526" max="11526" width="7.796875" style="3" customWidth="1"/>
    <col min="11527" max="11527" width="11.5" style="3" customWidth="1"/>
    <col min="11528" max="11528" width="8.59765625" style="3" customWidth="1"/>
    <col min="11529" max="11529" width="7.5" style="3" customWidth="1"/>
    <col min="11530" max="11530" width="10.59765625" style="3" customWidth="1"/>
    <col min="11531" max="11773" width="8.796875" style="3"/>
    <col min="11774" max="11776" width="0" style="3" hidden="1" customWidth="1"/>
    <col min="11777" max="11777" width="21.796875" style="3" customWidth="1"/>
    <col min="11778" max="11778" width="13.69921875" style="3" customWidth="1"/>
    <col min="11779" max="11779" width="13.5" style="3" customWidth="1"/>
    <col min="11780" max="11780" width="8.69921875" style="3" customWidth="1"/>
    <col min="11781" max="11781" width="8.19921875" style="3" customWidth="1"/>
    <col min="11782" max="11782" width="7.796875" style="3" customWidth="1"/>
    <col min="11783" max="11783" width="11.5" style="3" customWidth="1"/>
    <col min="11784" max="11784" width="8.59765625" style="3" customWidth="1"/>
    <col min="11785" max="11785" width="7.5" style="3" customWidth="1"/>
    <col min="11786" max="11786" width="10.59765625" style="3" customWidth="1"/>
    <col min="11787" max="12029" width="8.796875" style="3"/>
    <col min="12030" max="12032" width="0" style="3" hidden="1" customWidth="1"/>
    <col min="12033" max="12033" width="21.796875" style="3" customWidth="1"/>
    <col min="12034" max="12034" width="13.69921875" style="3" customWidth="1"/>
    <col min="12035" max="12035" width="13.5" style="3" customWidth="1"/>
    <col min="12036" max="12036" width="8.69921875" style="3" customWidth="1"/>
    <col min="12037" max="12037" width="8.19921875" style="3" customWidth="1"/>
    <col min="12038" max="12038" width="7.796875" style="3" customWidth="1"/>
    <col min="12039" max="12039" width="11.5" style="3" customWidth="1"/>
    <col min="12040" max="12040" width="8.59765625" style="3" customWidth="1"/>
    <col min="12041" max="12041" width="7.5" style="3" customWidth="1"/>
    <col min="12042" max="12042" width="10.59765625" style="3" customWidth="1"/>
    <col min="12043" max="12285" width="8.796875" style="3"/>
    <col min="12286" max="12288" width="0" style="3" hidden="1" customWidth="1"/>
    <col min="12289" max="12289" width="21.796875" style="3" customWidth="1"/>
    <col min="12290" max="12290" width="13.69921875" style="3" customWidth="1"/>
    <col min="12291" max="12291" width="13.5" style="3" customWidth="1"/>
    <col min="12292" max="12292" width="8.69921875" style="3" customWidth="1"/>
    <col min="12293" max="12293" width="8.19921875" style="3" customWidth="1"/>
    <col min="12294" max="12294" width="7.796875" style="3" customWidth="1"/>
    <col min="12295" max="12295" width="11.5" style="3" customWidth="1"/>
    <col min="12296" max="12296" width="8.59765625" style="3" customWidth="1"/>
    <col min="12297" max="12297" width="7.5" style="3" customWidth="1"/>
    <col min="12298" max="12298" width="10.59765625" style="3" customWidth="1"/>
    <col min="12299" max="12541" width="8.796875" style="3"/>
    <col min="12542" max="12544" width="0" style="3" hidden="1" customWidth="1"/>
    <col min="12545" max="12545" width="21.796875" style="3" customWidth="1"/>
    <col min="12546" max="12546" width="13.69921875" style="3" customWidth="1"/>
    <col min="12547" max="12547" width="13.5" style="3" customWidth="1"/>
    <col min="12548" max="12548" width="8.69921875" style="3" customWidth="1"/>
    <col min="12549" max="12549" width="8.19921875" style="3" customWidth="1"/>
    <col min="12550" max="12550" width="7.796875" style="3" customWidth="1"/>
    <col min="12551" max="12551" width="11.5" style="3" customWidth="1"/>
    <col min="12552" max="12552" width="8.59765625" style="3" customWidth="1"/>
    <col min="12553" max="12553" width="7.5" style="3" customWidth="1"/>
    <col min="12554" max="12554" width="10.59765625" style="3" customWidth="1"/>
    <col min="12555" max="12797" width="8.796875" style="3"/>
    <col min="12798" max="12800" width="0" style="3" hidden="1" customWidth="1"/>
    <col min="12801" max="12801" width="21.796875" style="3" customWidth="1"/>
    <col min="12802" max="12802" width="13.69921875" style="3" customWidth="1"/>
    <col min="12803" max="12803" width="13.5" style="3" customWidth="1"/>
    <col min="12804" max="12804" width="8.69921875" style="3" customWidth="1"/>
    <col min="12805" max="12805" width="8.19921875" style="3" customWidth="1"/>
    <col min="12806" max="12806" width="7.796875" style="3" customWidth="1"/>
    <col min="12807" max="12807" width="11.5" style="3" customWidth="1"/>
    <col min="12808" max="12808" width="8.59765625" style="3" customWidth="1"/>
    <col min="12809" max="12809" width="7.5" style="3" customWidth="1"/>
    <col min="12810" max="12810" width="10.59765625" style="3" customWidth="1"/>
    <col min="12811" max="13053" width="8.796875" style="3"/>
    <col min="13054" max="13056" width="0" style="3" hidden="1" customWidth="1"/>
    <col min="13057" max="13057" width="21.796875" style="3" customWidth="1"/>
    <col min="13058" max="13058" width="13.69921875" style="3" customWidth="1"/>
    <col min="13059" max="13059" width="13.5" style="3" customWidth="1"/>
    <col min="13060" max="13060" width="8.69921875" style="3" customWidth="1"/>
    <col min="13061" max="13061" width="8.19921875" style="3" customWidth="1"/>
    <col min="13062" max="13062" width="7.796875" style="3" customWidth="1"/>
    <col min="13063" max="13063" width="11.5" style="3" customWidth="1"/>
    <col min="13064" max="13064" width="8.59765625" style="3" customWidth="1"/>
    <col min="13065" max="13065" width="7.5" style="3" customWidth="1"/>
    <col min="13066" max="13066" width="10.59765625" style="3" customWidth="1"/>
    <col min="13067" max="13309" width="8.796875" style="3"/>
    <col min="13310" max="13312" width="0" style="3" hidden="1" customWidth="1"/>
    <col min="13313" max="13313" width="21.796875" style="3" customWidth="1"/>
    <col min="13314" max="13314" width="13.69921875" style="3" customWidth="1"/>
    <col min="13315" max="13315" width="13.5" style="3" customWidth="1"/>
    <col min="13316" max="13316" width="8.69921875" style="3" customWidth="1"/>
    <col min="13317" max="13317" width="8.19921875" style="3" customWidth="1"/>
    <col min="13318" max="13318" width="7.796875" style="3" customWidth="1"/>
    <col min="13319" max="13319" width="11.5" style="3" customWidth="1"/>
    <col min="13320" max="13320" width="8.59765625" style="3" customWidth="1"/>
    <col min="13321" max="13321" width="7.5" style="3" customWidth="1"/>
    <col min="13322" max="13322" width="10.59765625" style="3" customWidth="1"/>
    <col min="13323" max="13565" width="8.796875" style="3"/>
    <col min="13566" max="13568" width="0" style="3" hidden="1" customWidth="1"/>
    <col min="13569" max="13569" width="21.796875" style="3" customWidth="1"/>
    <col min="13570" max="13570" width="13.69921875" style="3" customWidth="1"/>
    <col min="13571" max="13571" width="13.5" style="3" customWidth="1"/>
    <col min="13572" max="13572" width="8.69921875" style="3" customWidth="1"/>
    <col min="13573" max="13573" width="8.19921875" style="3" customWidth="1"/>
    <col min="13574" max="13574" width="7.796875" style="3" customWidth="1"/>
    <col min="13575" max="13575" width="11.5" style="3" customWidth="1"/>
    <col min="13576" max="13576" width="8.59765625" style="3" customWidth="1"/>
    <col min="13577" max="13577" width="7.5" style="3" customWidth="1"/>
    <col min="13578" max="13578" width="10.59765625" style="3" customWidth="1"/>
    <col min="13579" max="13821" width="8.796875" style="3"/>
    <col min="13822" max="13824" width="0" style="3" hidden="1" customWidth="1"/>
    <col min="13825" max="13825" width="21.796875" style="3" customWidth="1"/>
    <col min="13826" max="13826" width="13.69921875" style="3" customWidth="1"/>
    <col min="13827" max="13827" width="13.5" style="3" customWidth="1"/>
    <col min="13828" max="13828" width="8.69921875" style="3" customWidth="1"/>
    <col min="13829" max="13829" width="8.19921875" style="3" customWidth="1"/>
    <col min="13830" max="13830" width="7.796875" style="3" customWidth="1"/>
    <col min="13831" max="13831" width="11.5" style="3" customWidth="1"/>
    <col min="13832" max="13832" width="8.59765625" style="3" customWidth="1"/>
    <col min="13833" max="13833" width="7.5" style="3" customWidth="1"/>
    <col min="13834" max="13834" width="10.59765625" style="3" customWidth="1"/>
    <col min="13835" max="14077" width="8.796875" style="3"/>
    <col min="14078" max="14080" width="0" style="3" hidden="1" customWidth="1"/>
    <col min="14081" max="14081" width="21.796875" style="3" customWidth="1"/>
    <col min="14082" max="14082" width="13.69921875" style="3" customWidth="1"/>
    <col min="14083" max="14083" width="13.5" style="3" customWidth="1"/>
    <col min="14084" max="14084" width="8.69921875" style="3" customWidth="1"/>
    <col min="14085" max="14085" width="8.19921875" style="3" customWidth="1"/>
    <col min="14086" max="14086" width="7.796875" style="3" customWidth="1"/>
    <col min="14087" max="14087" width="11.5" style="3" customWidth="1"/>
    <col min="14088" max="14088" width="8.59765625" style="3" customWidth="1"/>
    <col min="14089" max="14089" width="7.5" style="3" customWidth="1"/>
    <col min="14090" max="14090" width="10.59765625" style="3" customWidth="1"/>
    <col min="14091" max="14333" width="8.796875" style="3"/>
    <col min="14334" max="14336" width="0" style="3" hidden="1" customWidth="1"/>
    <col min="14337" max="14337" width="21.796875" style="3" customWidth="1"/>
    <col min="14338" max="14338" width="13.69921875" style="3" customWidth="1"/>
    <col min="14339" max="14339" width="13.5" style="3" customWidth="1"/>
    <col min="14340" max="14340" width="8.69921875" style="3" customWidth="1"/>
    <col min="14341" max="14341" width="8.19921875" style="3" customWidth="1"/>
    <col min="14342" max="14342" width="7.796875" style="3" customWidth="1"/>
    <col min="14343" max="14343" width="11.5" style="3" customWidth="1"/>
    <col min="14344" max="14344" width="8.59765625" style="3" customWidth="1"/>
    <col min="14345" max="14345" width="7.5" style="3" customWidth="1"/>
    <col min="14346" max="14346" width="10.59765625" style="3" customWidth="1"/>
    <col min="14347" max="14589" width="8.796875" style="3"/>
    <col min="14590" max="14592" width="0" style="3" hidden="1" customWidth="1"/>
    <col min="14593" max="14593" width="21.796875" style="3" customWidth="1"/>
    <col min="14594" max="14594" width="13.69921875" style="3" customWidth="1"/>
    <col min="14595" max="14595" width="13.5" style="3" customWidth="1"/>
    <col min="14596" max="14596" width="8.69921875" style="3" customWidth="1"/>
    <col min="14597" max="14597" width="8.19921875" style="3" customWidth="1"/>
    <col min="14598" max="14598" width="7.796875" style="3" customWidth="1"/>
    <col min="14599" max="14599" width="11.5" style="3" customWidth="1"/>
    <col min="14600" max="14600" width="8.59765625" style="3" customWidth="1"/>
    <col min="14601" max="14601" width="7.5" style="3" customWidth="1"/>
    <col min="14602" max="14602" width="10.59765625" style="3" customWidth="1"/>
    <col min="14603" max="14845" width="8.796875" style="3"/>
    <col min="14846" max="14848" width="0" style="3" hidden="1" customWidth="1"/>
    <col min="14849" max="14849" width="21.796875" style="3" customWidth="1"/>
    <col min="14850" max="14850" width="13.69921875" style="3" customWidth="1"/>
    <col min="14851" max="14851" width="13.5" style="3" customWidth="1"/>
    <col min="14852" max="14852" width="8.69921875" style="3" customWidth="1"/>
    <col min="14853" max="14853" width="8.19921875" style="3" customWidth="1"/>
    <col min="14854" max="14854" width="7.796875" style="3" customWidth="1"/>
    <col min="14855" max="14855" width="11.5" style="3" customWidth="1"/>
    <col min="14856" max="14856" width="8.59765625" style="3" customWidth="1"/>
    <col min="14857" max="14857" width="7.5" style="3" customWidth="1"/>
    <col min="14858" max="14858" width="10.59765625" style="3" customWidth="1"/>
    <col min="14859" max="15101" width="8.796875" style="3"/>
    <col min="15102" max="15104" width="0" style="3" hidden="1" customWidth="1"/>
    <col min="15105" max="15105" width="21.796875" style="3" customWidth="1"/>
    <col min="15106" max="15106" width="13.69921875" style="3" customWidth="1"/>
    <col min="15107" max="15107" width="13.5" style="3" customWidth="1"/>
    <col min="15108" max="15108" width="8.69921875" style="3" customWidth="1"/>
    <col min="15109" max="15109" width="8.19921875" style="3" customWidth="1"/>
    <col min="15110" max="15110" width="7.796875" style="3" customWidth="1"/>
    <col min="15111" max="15111" width="11.5" style="3" customWidth="1"/>
    <col min="15112" max="15112" width="8.59765625" style="3" customWidth="1"/>
    <col min="15113" max="15113" width="7.5" style="3" customWidth="1"/>
    <col min="15114" max="15114" width="10.59765625" style="3" customWidth="1"/>
    <col min="15115" max="15357" width="8.796875" style="3"/>
    <col min="15358" max="15360" width="0" style="3" hidden="1" customWidth="1"/>
    <col min="15361" max="15361" width="21.796875" style="3" customWidth="1"/>
    <col min="15362" max="15362" width="13.69921875" style="3" customWidth="1"/>
    <col min="15363" max="15363" width="13.5" style="3" customWidth="1"/>
    <col min="15364" max="15364" width="8.69921875" style="3" customWidth="1"/>
    <col min="15365" max="15365" width="8.19921875" style="3" customWidth="1"/>
    <col min="15366" max="15366" width="7.796875" style="3" customWidth="1"/>
    <col min="15367" max="15367" width="11.5" style="3" customWidth="1"/>
    <col min="15368" max="15368" width="8.59765625" style="3" customWidth="1"/>
    <col min="15369" max="15369" width="7.5" style="3" customWidth="1"/>
    <col min="15370" max="15370" width="10.59765625" style="3" customWidth="1"/>
    <col min="15371" max="15613" width="8.796875" style="3"/>
    <col min="15614" max="15616" width="0" style="3" hidden="1" customWidth="1"/>
    <col min="15617" max="15617" width="21.796875" style="3" customWidth="1"/>
    <col min="15618" max="15618" width="13.69921875" style="3" customWidth="1"/>
    <col min="15619" max="15619" width="13.5" style="3" customWidth="1"/>
    <col min="15620" max="15620" width="8.69921875" style="3" customWidth="1"/>
    <col min="15621" max="15621" width="8.19921875" style="3" customWidth="1"/>
    <col min="15622" max="15622" width="7.796875" style="3" customWidth="1"/>
    <col min="15623" max="15623" width="11.5" style="3" customWidth="1"/>
    <col min="15624" max="15624" width="8.59765625" style="3" customWidth="1"/>
    <col min="15625" max="15625" width="7.5" style="3" customWidth="1"/>
    <col min="15626" max="15626" width="10.59765625" style="3" customWidth="1"/>
    <col min="15627" max="15869" width="8.796875" style="3"/>
    <col min="15870" max="15872" width="0" style="3" hidden="1" customWidth="1"/>
    <col min="15873" max="15873" width="21.796875" style="3" customWidth="1"/>
    <col min="15874" max="15874" width="13.69921875" style="3" customWidth="1"/>
    <col min="15875" max="15875" width="13.5" style="3" customWidth="1"/>
    <col min="15876" max="15876" width="8.69921875" style="3" customWidth="1"/>
    <col min="15877" max="15877" width="8.19921875" style="3" customWidth="1"/>
    <col min="15878" max="15878" width="7.796875" style="3" customWidth="1"/>
    <col min="15879" max="15879" width="11.5" style="3" customWidth="1"/>
    <col min="15880" max="15880" width="8.59765625" style="3" customWidth="1"/>
    <col min="15881" max="15881" width="7.5" style="3" customWidth="1"/>
    <col min="15882" max="15882" width="10.59765625" style="3" customWidth="1"/>
    <col min="15883" max="16125" width="8.796875" style="3"/>
    <col min="16126" max="16128" width="0" style="3" hidden="1" customWidth="1"/>
    <col min="16129" max="16129" width="21.796875" style="3" customWidth="1"/>
    <col min="16130" max="16130" width="13.69921875" style="3" customWidth="1"/>
    <col min="16131" max="16131" width="13.5" style="3" customWidth="1"/>
    <col min="16132" max="16132" width="8.69921875" style="3" customWidth="1"/>
    <col min="16133" max="16133" width="8.19921875" style="3" customWidth="1"/>
    <col min="16134" max="16134" width="7.796875" style="3" customWidth="1"/>
    <col min="16135" max="16135" width="11.5" style="3" customWidth="1"/>
    <col min="16136" max="16136" width="8.59765625" style="3" customWidth="1"/>
    <col min="16137" max="16137" width="7.5" style="3" customWidth="1"/>
    <col min="16138" max="16138" width="10.59765625" style="3" customWidth="1"/>
    <col min="16139" max="16384" width="8.796875" style="3"/>
  </cols>
  <sheetData>
    <row r="1" spans="4:12" ht="93" customHeight="1" x14ac:dyDescent="0.25">
      <c r="E1" s="309" t="s">
        <v>865</v>
      </c>
      <c r="F1" s="309"/>
      <c r="G1" s="309"/>
      <c r="H1" s="309"/>
      <c r="I1" s="309"/>
      <c r="J1" s="309"/>
      <c r="K1" s="309"/>
      <c r="L1" s="309"/>
    </row>
    <row r="2" spans="4:12" ht="12.75" x14ac:dyDescent="0.2">
      <c r="D2" s="310" t="s">
        <v>197</v>
      </c>
      <c r="E2" s="310"/>
      <c r="F2" s="310"/>
      <c r="G2" s="310"/>
      <c r="H2" s="310"/>
      <c r="I2" s="310"/>
      <c r="J2" s="310"/>
      <c r="K2" s="310"/>
      <c r="L2" s="310"/>
    </row>
    <row r="3" spans="4:12" ht="55.5" customHeight="1" x14ac:dyDescent="0.2">
      <c r="D3" s="330"/>
      <c r="E3" s="380" t="s">
        <v>334</v>
      </c>
      <c r="F3" s="381"/>
      <c r="G3" s="382"/>
      <c r="H3" s="380" t="s">
        <v>335</v>
      </c>
      <c r="I3" s="381"/>
      <c r="J3" s="382"/>
      <c r="K3" s="380" t="s">
        <v>336</v>
      </c>
      <c r="L3" s="381"/>
    </row>
    <row r="4" spans="4:12" ht="15" customHeight="1" x14ac:dyDescent="0.2">
      <c r="D4" s="331"/>
      <c r="E4" s="388" t="s">
        <v>201</v>
      </c>
      <c r="F4" s="390" t="s">
        <v>337</v>
      </c>
      <c r="G4" s="391"/>
      <c r="H4" s="383" t="s">
        <v>338</v>
      </c>
      <c r="I4" s="383" t="s">
        <v>365</v>
      </c>
      <c r="J4" s="383" t="s">
        <v>340</v>
      </c>
      <c r="K4" s="383" t="s">
        <v>341</v>
      </c>
      <c r="L4" s="383" t="s">
        <v>342</v>
      </c>
    </row>
    <row r="5" spans="4:12" ht="57.75" customHeight="1" x14ac:dyDescent="0.2">
      <c r="D5" s="332"/>
      <c r="E5" s="389"/>
      <c r="F5" s="185" t="s">
        <v>343</v>
      </c>
      <c r="G5" s="185" t="s">
        <v>366</v>
      </c>
      <c r="H5" s="384"/>
      <c r="I5" s="384"/>
      <c r="J5" s="384"/>
      <c r="K5" s="384"/>
      <c r="L5" s="384"/>
    </row>
    <row r="6" spans="4:12" ht="12.75" x14ac:dyDescent="0.2">
      <c r="D6" s="8"/>
      <c r="E6" s="184">
        <v>1</v>
      </c>
      <c r="F6" s="184">
        <v>2</v>
      </c>
      <c r="G6" s="184">
        <v>3</v>
      </c>
      <c r="H6" s="184">
        <v>4</v>
      </c>
      <c r="I6" s="184">
        <v>5</v>
      </c>
      <c r="J6" s="184">
        <v>6</v>
      </c>
      <c r="K6" s="184">
        <v>7</v>
      </c>
      <c r="L6" s="184">
        <v>8</v>
      </c>
    </row>
    <row r="7" spans="4:12" x14ac:dyDescent="0.25">
      <c r="D7" s="392" t="s">
        <v>345</v>
      </c>
      <c r="E7" s="392"/>
      <c r="F7" s="392"/>
      <c r="G7" s="392"/>
      <c r="H7" s="392"/>
      <c r="I7" s="392"/>
      <c r="J7" s="392"/>
      <c r="K7" s="392"/>
      <c r="L7" s="392"/>
    </row>
    <row r="8" spans="4:12" ht="30" x14ac:dyDescent="0.2">
      <c r="D8" s="103" t="s">
        <v>367</v>
      </c>
      <c r="E8" s="104"/>
      <c r="F8" s="105"/>
      <c r="G8" s="105"/>
      <c r="H8" s="105"/>
      <c r="I8" s="105"/>
      <c r="J8" s="105"/>
      <c r="K8" s="104"/>
      <c r="L8" s="104"/>
    </row>
    <row r="9" spans="4:12" ht="30" x14ac:dyDescent="0.2">
      <c r="D9" s="93" t="s">
        <v>368</v>
      </c>
      <c r="E9" s="104"/>
      <c r="F9" s="105"/>
      <c r="G9" s="105"/>
      <c r="H9" s="105"/>
      <c r="I9" s="105"/>
      <c r="J9" s="105"/>
      <c r="K9" s="104"/>
      <c r="L9" s="104"/>
    </row>
    <row r="10" spans="4:12" x14ac:dyDescent="0.25">
      <c r="D10" s="106" t="s">
        <v>369</v>
      </c>
      <c r="E10" s="27">
        <v>3</v>
      </c>
      <c r="F10" s="12">
        <v>0.61601642710472282</v>
      </c>
      <c r="G10" s="12">
        <v>0.86956521739130432</v>
      </c>
      <c r="H10" s="12">
        <v>1.6500000000000001E-2</v>
      </c>
      <c r="I10" s="12">
        <v>1.2652582670479864E-3</v>
      </c>
      <c r="J10" s="12">
        <v>5.5</v>
      </c>
      <c r="K10" s="27" t="s">
        <v>26</v>
      </c>
      <c r="L10" s="27" t="s">
        <v>26</v>
      </c>
    </row>
    <row r="11" spans="4:12" x14ac:dyDescent="0.25">
      <c r="D11" s="106" t="s">
        <v>370</v>
      </c>
      <c r="E11" s="27">
        <v>15</v>
      </c>
      <c r="F11" s="12">
        <v>3.0800821355236141</v>
      </c>
      <c r="G11" s="12">
        <v>4.3478260869565215</v>
      </c>
      <c r="H11" s="12">
        <v>0.37530000000000008</v>
      </c>
      <c r="I11" s="12">
        <v>2.8778874401400565E-2</v>
      </c>
      <c r="J11" s="12">
        <v>25.020000000000003</v>
      </c>
      <c r="K11" s="27" t="s">
        <v>25</v>
      </c>
      <c r="L11" s="27" t="s">
        <v>25</v>
      </c>
    </row>
    <row r="12" spans="4:12" x14ac:dyDescent="0.25">
      <c r="D12" s="107" t="s">
        <v>352</v>
      </c>
      <c r="E12" s="27">
        <v>11</v>
      </c>
      <c r="F12" s="12">
        <v>2.2587268993839835</v>
      </c>
      <c r="G12" s="12">
        <v>3.1884057971014492</v>
      </c>
      <c r="H12" s="12">
        <v>0.83299999999999996</v>
      </c>
      <c r="I12" s="12">
        <v>6.3876371906119556E-2</v>
      </c>
      <c r="J12" s="12">
        <v>75.727272727272734</v>
      </c>
      <c r="K12" s="27">
        <v>3</v>
      </c>
      <c r="L12" s="27" t="s">
        <v>25</v>
      </c>
    </row>
    <row r="13" spans="4:12" x14ac:dyDescent="0.25">
      <c r="D13" s="107" t="s">
        <v>353</v>
      </c>
      <c r="E13" s="27">
        <v>17</v>
      </c>
      <c r="F13" s="12">
        <v>3.4907597535934292</v>
      </c>
      <c r="G13" s="12">
        <v>4.9275362318840576</v>
      </c>
      <c r="H13" s="12">
        <v>2.331</v>
      </c>
      <c r="I13" s="12">
        <v>0.17874648609023369</v>
      </c>
      <c r="J13" s="12">
        <v>137.11764705882354</v>
      </c>
      <c r="K13" s="27" t="s">
        <v>25</v>
      </c>
      <c r="L13" s="27">
        <v>3</v>
      </c>
    </row>
    <row r="14" spans="4:12" x14ac:dyDescent="0.25">
      <c r="D14" s="107" t="s">
        <v>354</v>
      </c>
      <c r="E14" s="27">
        <v>34</v>
      </c>
      <c r="F14" s="12">
        <v>6.9815195071868583</v>
      </c>
      <c r="G14" s="12">
        <v>9.8550724637681153</v>
      </c>
      <c r="H14" s="12">
        <v>11.567500000000001</v>
      </c>
      <c r="I14" s="12">
        <v>0.88702272751985345</v>
      </c>
      <c r="J14" s="12">
        <v>340.22058823529414</v>
      </c>
      <c r="K14" s="27">
        <v>12</v>
      </c>
      <c r="L14" s="27">
        <v>13</v>
      </c>
    </row>
    <row r="15" spans="4:12" x14ac:dyDescent="0.25">
      <c r="D15" s="107" t="s">
        <v>371</v>
      </c>
      <c r="E15" s="27">
        <v>37</v>
      </c>
      <c r="F15" s="12">
        <v>7.5975359342915807</v>
      </c>
      <c r="G15" s="12">
        <v>10.72463768115942</v>
      </c>
      <c r="H15" s="12">
        <v>27.334</v>
      </c>
      <c r="I15" s="12">
        <v>2.0960345134236156</v>
      </c>
      <c r="J15" s="12">
        <v>738.75675675675677</v>
      </c>
      <c r="K15" s="27">
        <v>16</v>
      </c>
      <c r="L15" s="27">
        <v>19</v>
      </c>
    </row>
    <row r="16" spans="4:12" x14ac:dyDescent="0.25">
      <c r="D16" s="107" t="s">
        <v>372</v>
      </c>
      <c r="E16" s="27">
        <v>24</v>
      </c>
      <c r="F16" s="12">
        <v>4.9281314168377826</v>
      </c>
      <c r="G16" s="12">
        <v>6.9565217391304346</v>
      </c>
      <c r="H16" s="12">
        <v>30.47</v>
      </c>
      <c r="I16" s="12">
        <v>2.3365102664819482</v>
      </c>
      <c r="J16" s="12">
        <v>1269.5833333333333</v>
      </c>
      <c r="K16" s="27">
        <v>18</v>
      </c>
      <c r="L16" s="27">
        <v>16</v>
      </c>
    </row>
    <row r="17" spans="4:12" x14ac:dyDescent="0.25">
      <c r="D17" s="107" t="s">
        <v>373</v>
      </c>
      <c r="E17" s="27">
        <v>27</v>
      </c>
      <c r="F17" s="12">
        <v>5.5441478439425049</v>
      </c>
      <c r="G17" s="12">
        <v>7.8260869565217392</v>
      </c>
      <c r="H17" s="12">
        <v>47.291200000000003</v>
      </c>
      <c r="I17" s="12">
        <v>3.626398894461802</v>
      </c>
      <c r="J17" s="12">
        <v>1751.525925925926</v>
      </c>
      <c r="K17" s="27">
        <v>17</v>
      </c>
      <c r="L17" s="27">
        <v>20</v>
      </c>
    </row>
    <row r="18" spans="4:12" x14ac:dyDescent="0.25">
      <c r="D18" s="107" t="s">
        <v>374</v>
      </c>
      <c r="E18" s="27">
        <v>41</v>
      </c>
      <c r="F18" s="12">
        <v>8.4188911704312108</v>
      </c>
      <c r="G18" s="12">
        <v>11.884057971014492</v>
      </c>
      <c r="H18" s="12">
        <v>98.98</v>
      </c>
      <c r="I18" s="12">
        <v>7.5900159559036169</v>
      </c>
      <c r="J18" s="12">
        <v>2414.1463414634145</v>
      </c>
      <c r="K18" s="27">
        <v>26</v>
      </c>
      <c r="L18" s="27">
        <v>29</v>
      </c>
    </row>
    <row r="19" spans="4:12" x14ac:dyDescent="0.25">
      <c r="D19" s="107" t="s">
        <v>357</v>
      </c>
      <c r="E19" s="27">
        <v>31</v>
      </c>
      <c r="F19" s="12">
        <v>6.3655030800821359</v>
      </c>
      <c r="G19" s="12">
        <v>8.9855072463768124</v>
      </c>
      <c r="H19" s="12">
        <v>108.74299999999999</v>
      </c>
      <c r="I19" s="12">
        <v>8.3386654383999499</v>
      </c>
      <c r="J19" s="12">
        <v>3507.8387096774195</v>
      </c>
      <c r="K19" s="27">
        <v>22</v>
      </c>
      <c r="L19" s="27">
        <v>22</v>
      </c>
    </row>
    <row r="20" spans="4:12" x14ac:dyDescent="0.2">
      <c r="D20" s="108" t="s">
        <v>358</v>
      </c>
      <c r="E20" s="27">
        <v>39</v>
      </c>
      <c r="F20" s="12">
        <v>8.0082135523613971</v>
      </c>
      <c r="G20" s="12">
        <v>11.304347826086957</v>
      </c>
      <c r="H20" s="12">
        <v>187.61647999999997</v>
      </c>
      <c r="I20" s="12">
        <v>14.386866809360193</v>
      </c>
      <c r="J20" s="12">
        <v>4810.6789743589743</v>
      </c>
      <c r="K20" s="27">
        <v>31</v>
      </c>
      <c r="L20" s="27">
        <v>34</v>
      </c>
    </row>
    <row r="21" spans="4:12" x14ac:dyDescent="0.25">
      <c r="D21" s="107" t="s">
        <v>359</v>
      </c>
      <c r="E21" s="27">
        <v>29</v>
      </c>
      <c r="F21" s="12">
        <v>5.9548254620123204</v>
      </c>
      <c r="G21" s="12">
        <v>8.4057971014492754</v>
      </c>
      <c r="H21" s="12">
        <v>216.02600000000001</v>
      </c>
      <c r="I21" s="12">
        <v>16.565374690745958</v>
      </c>
      <c r="J21" s="12">
        <v>7449.1724137931033</v>
      </c>
      <c r="K21" s="27">
        <v>24</v>
      </c>
      <c r="L21" s="27">
        <v>25</v>
      </c>
    </row>
    <row r="22" spans="4:12" x14ac:dyDescent="0.25">
      <c r="D22" s="107" t="s">
        <v>375</v>
      </c>
      <c r="E22" s="27">
        <v>37</v>
      </c>
      <c r="F22" s="12">
        <v>7.5975359342915807</v>
      </c>
      <c r="G22" s="12">
        <v>10.72463768115942</v>
      </c>
      <c r="H22" s="12">
        <v>572.49759999999992</v>
      </c>
      <c r="I22" s="12">
        <v>43.900443713038257</v>
      </c>
      <c r="J22" s="12">
        <v>15472.908108108108</v>
      </c>
      <c r="K22" s="27">
        <v>35</v>
      </c>
      <c r="L22" s="27">
        <v>36</v>
      </c>
    </row>
    <row r="23" spans="4:12" x14ac:dyDescent="0.25">
      <c r="D23" s="107" t="s">
        <v>201</v>
      </c>
      <c r="E23" s="27">
        <v>345</v>
      </c>
      <c r="F23" s="12">
        <v>70.841889117043124</v>
      </c>
      <c r="G23" s="12">
        <v>100</v>
      </c>
      <c r="H23" s="12">
        <v>1304.08158</v>
      </c>
      <c r="I23" s="12">
        <v>100</v>
      </c>
      <c r="J23" s="12">
        <v>3779.9466086956522</v>
      </c>
      <c r="K23" s="27">
        <v>208</v>
      </c>
      <c r="L23" s="27">
        <v>222</v>
      </c>
    </row>
    <row r="24" spans="4:12" ht="30" x14ac:dyDescent="0.25">
      <c r="D24" s="109" t="s">
        <v>376</v>
      </c>
      <c r="E24" s="27">
        <v>142</v>
      </c>
      <c r="F24" s="12">
        <v>29.15811088295688</v>
      </c>
      <c r="G24" s="105" t="s">
        <v>377</v>
      </c>
      <c r="H24" s="105" t="s">
        <v>377</v>
      </c>
      <c r="I24" s="105" t="s">
        <v>377</v>
      </c>
      <c r="J24" s="105" t="s">
        <v>377</v>
      </c>
      <c r="K24" s="27">
        <v>41</v>
      </c>
      <c r="L24" s="27">
        <v>39</v>
      </c>
    </row>
    <row r="25" spans="4:12" x14ac:dyDescent="0.25">
      <c r="D25" s="110" t="s">
        <v>378</v>
      </c>
      <c r="E25" s="27">
        <v>487</v>
      </c>
      <c r="F25" s="12">
        <v>100</v>
      </c>
      <c r="G25" s="105" t="s">
        <v>377</v>
      </c>
      <c r="H25" s="12">
        <v>1304.08158</v>
      </c>
      <c r="I25" s="12">
        <v>100</v>
      </c>
      <c r="J25" s="12">
        <v>2677.7855852156058</v>
      </c>
      <c r="K25" s="27">
        <v>249</v>
      </c>
      <c r="L25" s="27">
        <v>261</v>
      </c>
    </row>
    <row r="26" spans="4:12" ht="12.75" x14ac:dyDescent="0.2">
      <c r="D26" s="111"/>
      <c r="E26" s="111"/>
      <c r="F26" s="111"/>
      <c r="G26" s="111"/>
      <c r="H26" s="111"/>
      <c r="I26" s="111"/>
      <c r="J26" s="111"/>
      <c r="K26" s="111"/>
      <c r="L26" s="111"/>
    </row>
  </sheetData>
  <mergeCells count="14">
    <mergeCell ref="J4:J5"/>
    <mergeCell ref="K4:K5"/>
    <mergeCell ref="L4:L5"/>
    <mergeCell ref="D7:L7"/>
    <mergeCell ref="E1:L1"/>
    <mergeCell ref="D2:L2"/>
    <mergeCell ref="D3:D5"/>
    <mergeCell ref="E3:G3"/>
    <mergeCell ref="H3:J3"/>
    <mergeCell ref="K3:L3"/>
    <mergeCell ref="E4:E5"/>
    <mergeCell ref="F4:G4"/>
    <mergeCell ref="H4:H5"/>
    <mergeCell ref="I4:I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D1:Q27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5.5" style="1" customWidth="1"/>
    <col min="6" max="6" width="13.5" style="1" customWidth="1"/>
    <col min="7" max="7" width="14" style="1" customWidth="1"/>
    <col min="8" max="8" width="5.09765625" style="1" customWidth="1"/>
    <col min="9" max="9" width="10.3984375" style="1" customWidth="1"/>
    <col min="10" max="10" width="11.5" style="1" customWidth="1"/>
    <col min="11" max="11" width="11" style="1" customWidth="1"/>
    <col min="12" max="12" width="14.296875" style="1" customWidth="1"/>
    <col min="13" max="254" width="8.796875" style="3"/>
    <col min="255" max="257" width="0" style="3" hidden="1" customWidth="1"/>
    <col min="258" max="258" width="21.796875" style="3" customWidth="1"/>
    <col min="259" max="259" width="13.69921875" style="3" customWidth="1"/>
    <col min="260" max="260" width="13.5" style="3" customWidth="1"/>
    <col min="261" max="261" width="8.69921875" style="3" customWidth="1"/>
    <col min="262" max="262" width="8.19921875" style="3" customWidth="1"/>
    <col min="263" max="263" width="7.796875" style="3" customWidth="1"/>
    <col min="264" max="264" width="11.5" style="3" customWidth="1"/>
    <col min="265" max="265" width="8.59765625" style="3" customWidth="1"/>
    <col min="266" max="266" width="7.5" style="3" customWidth="1"/>
    <col min="267" max="267" width="10.59765625" style="3" customWidth="1"/>
    <col min="268" max="510" width="8.796875" style="3"/>
    <col min="511" max="513" width="0" style="3" hidden="1" customWidth="1"/>
    <col min="514" max="514" width="21.796875" style="3" customWidth="1"/>
    <col min="515" max="515" width="13.69921875" style="3" customWidth="1"/>
    <col min="516" max="516" width="13.5" style="3" customWidth="1"/>
    <col min="517" max="517" width="8.69921875" style="3" customWidth="1"/>
    <col min="518" max="518" width="8.19921875" style="3" customWidth="1"/>
    <col min="519" max="519" width="7.796875" style="3" customWidth="1"/>
    <col min="520" max="520" width="11.5" style="3" customWidth="1"/>
    <col min="521" max="521" width="8.59765625" style="3" customWidth="1"/>
    <col min="522" max="522" width="7.5" style="3" customWidth="1"/>
    <col min="523" max="523" width="10.59765625" style="3" customWidth="1"/>
    <col min="524" max="766" width="8.796875" style="3"/>
    <col min="767" max="769" width="0" style="3" hidden="1" customWidth="1"/>
    <col min="770" max="770" width="21.796875" style="3" customWidth="1"/>
    <col min="771" max="771" width="13.69921875" style="3" customWidth="1"/>
    <col min="772" max="772" width="13.5" style="3" customWidth="1"/>
    <col min="773" max="773" width="8.69921875" style="3" customWidth="1"/>
    <col min="774" max="774" width="8.19921875" style="3" customWidth="1"/>
    <col min="775" max="775" width="7.796875" style="3" customWidth="1"/>
    <col min="776" max="776" width="11.5" style="3" customWidth="1"/>
    <col min="777" max="777" width="8.59765625" style="3" customWidth="1"/>
    <col min="778" max="778" width="7.5" style="3" customWidth="1"/>
    <col min="779" max="779" width="10.59765625" style="3" customWidth="1"/>
    <col min="780" max="1022" width="8.796875" style="3"/>
    <col min="1023" max="1025" width="0" style="3" hidden="1" customWidth="1"/>
    <col min="1026" max="1026" width="21.796875" style="3" customWidth="1"/>
    <col min="1027" max="1027" width="13.69921875" style="3" customWidth="1"/>
    <col min="1028" max="1028" width="13.5" style="3" customWidth="1"/>
    <col min="1029" max="1029" width="8.69921875" style="3" customWidth="1"/>
    <col min="1030" max="1030" width="8.19921875" style="3" customWidth="1"/>
    <col min="1031" max="1031" width="7.796875" style="3" customWidth="1"/>
    <col min="1032" max="1032" width="11.5" style="3" customWidth="1"/>
    <col min="1033" max="1033" width="8.59765625" style="3" customWidth="1"/>
    <col min="1034" max="1034" width="7.5" style="3" customWidth="1"/>
    <col min="1035" max="1035" width="10.59765625" style="3" customWidth="1"/>
    <col min="1036" max="1278" width="8.796875" style="3"/>
    <col min="1279" max="1281" width="0" style="3" hidden="1" customWidth="1"/>
    <col min="1282" max="1282" width="21.796875" style="3" customWidth="1"/>
    <col min="1283" max="1283" width="13.69921875" style="3" customWidth="1"/>
    <col min="1284" max="1284" width="13.5" style="3" customWidth="1"/>
    <col min="1285" max="1285" width="8.69921875" style="3" customWidth="1"/>
    <col min="1286" max="1286" width="8.19921875" style="3" customWidth="1"/>
    <col min="1287" max="1287" width="7.796875" style="3" customWidth="1"/>
    <col min="1288" max="1288" width="11.5" style="3" customWidth="1"/>
    <col min="1289" max="1289" width="8.59765625" style="3" customWidth="1"/>
    <col min="1290" max="1290" width="7.5" style="3" customWidth="1"/>
    <col min="1291" max="1291" width="10.59765625" style="3" customWidth="1"/>
    <col min="1292" max="1534" width="8.796875" style="3"/>
    <col min="1535" max="1537" width="0" style="3" hidden="1" customWidth="1"/>
    <col min="1538" max="1538" width="21.796875" style="3" customWidth="1"/>
    <col min="1539" max="1539" width="13.69921875" style="3" customWidth="1"/>
    <col min="1540" max="1540" width="13.5" style="3" customWidth="1"/>
    <col min="1541" max="1541" width="8.69921875" style="3" customWidth="1"/>
    <col min="1542" max="1542" width="8.19921875" style="3" customWidth="1"/>
    <col min="1543" max="1543" width="7.796875" style="3" customWidth="1"/>
    <col min="1544" max="1544" width="11.5" style="3" customWidth="1"/>
    <col min="1545" max="1545" width="8.59765625" style="3" customWidth="1"/>
    <col min="1546" max="1546" width="7.5" style="3" customWidth="1"/>
    <col min="1547" max="1547" width="10.59765625" style="3" customWidth="1"/>
    <col min="1548" max="1790" width="8.796875" style="3"/>
    <col min="1791" max="1793" width="0" style="3" hidden="1" customWidth="1"/>
    <col min="1794" max="1794" width="21.796875" style="3" customWidth="1"/>
    <col min="1795" max="1795" width="13.69921875" style="3" customWidth="1"/>
    <col min="1796" max="1796" width="13.5" style="3" customWidth="1"/>
    <col min="1797" max="1797" width="8.69921875" style="3" customWidth="1"/>
    <col min="1798" max="1798" width="8.19921875" style="3" customWidth="1"/>
    <col min="1799" max="1799" width="7.796875" style="3" customWidth="1"/>
    <col min="1800" max="1800" width="11.5" style="3" customWidth="1"/>
    <col min="1801" max="1801" width="8.59765625" style="3" customWidth="1"/>
    <col min="1802" max="1802" width="7.5" style="3" customWidth="1"/>
    <col min="1803" max="1803" width="10.59765625" style="3" customWidth="1"/>
    <col min="1804" max="2046" width="8.796875" style="3"/>
    <col min="2047" max="2049" width="0" style="3" hidden="1" customWidth="1"/>
    <col min="2050" max="2050" width="21.796875" style="3" customWidth="1"/>
    <col min="2051" max="2051" width="13.69921875" style="3" customWidth="1"/>
    <col min="2052" max="2052" width="13.5" style="3" customWidth="1"/>
    <col min="2053" max="2053" width="8.69921875" style="3" customWidth="1"/>
    <col min="2054" max="2054" width="8.19921875" style="3" customWidth="1"/>
    <col min="2055" max="2055" width="7.796875" style="3" customWidth="1"/>
    <col min="2056" max="2056" width="11.5" style="3" customWidth="1"/>
    <col min="2057" max="2057" width="8.59765625" style="3" customWidth="1"/>
    <col min="2058" max="2058" width="7.5" style="3" customWidth="1"/>
    <col min="2059" max="2059" width="10.59765625" style="3" customWidth="1"/>
    <col min="2060" max="2302" width="8.796875" style="3"/>
    <col min="2303" max="2305" width="0" style="3" hidden="1" customWidth="1"/>
    <col min="2306" max="2306" width="21.796875" style="3" customWidth="1"/>
    <col min="2307" max="2307" width="13.69921875" style="3" customWidth="1"/>
    <col min="2308" max="2308" width="13.5" style="3" customWidth="1"/>
    <col min="2309" max="2309" width="8.69921875" style="3" customWidth="1"/>
    <col min="2310" max="2310" width="8.19921875" style="3" customWidth="1"/>
    <col min="2311" max="2311" width="7.796875" style="3" customWidth="1"/>
    <col min="2312" max="2312" width="11.5" style="3" customWidth="1"/>
    <col min="2313" max="2313" width="8.59765625" style="3" customWidth="1"/>
    <col min="2314" max="2314" width="7.5" style="3" customWidth="1"/>
    <col min="2315" max="2315" width="10.59765625" style="3" customWidth="1"/>
    <col min="2316" max="2558" width="8.796875" style="3"/>
    <col min="2559" max="2561" width="0" style="3" hidden="1" customWidth="1"/>
    <col min="2562" max="2562" width="21.796875" style="3" customWidth="1"/>
    <col min="2563" max="2563" width="13.69921875" style="3" customWidth="1"/>
    <col min="2564" max="2564" width="13.5" style="3" customWidth="1"/>
    <col min="2565" max="2565" width="8.69921875" style="3" customWidth="1"/>
    <col min="2566" max="2566" width="8.19921875" style="3" customWidth="1"/>
    <col min="2567" max="2567" width="7.796875" style="3" customWidth="1"/>
    <col min="2568" max="2568" width="11.5" style="3" customWidth="1"/>
    <col min="2569" max="2569" width="8.59765625" style="3" customWidth="1"/>
    <col min="2570" max="2570" width="7.5" style="3" customWidth="1"/>
    <col min="2571" max="2571" width="10.59765625" style="3" customWidth="1"/>
    <col min="2572" max="2814" width="8.796875" style="3"/>
    <col min="2815" max="2817" width="0" style="3" hidden="1" customWidth="1"/>
    <col min="2818" max="2818" width="21.796875" style="3" customWidth="1"/>
    <col min="2819" max="2819" width="13.69921875" style="3" customWidth="1"/>
    <col min="2820" max="2820" width="13.5" style="3" customWidth="1"/>
    <col min="2821" max="2821" width="8.69921875" style="3" customWidth="1"/>
    <col min="2822" max="2822" width="8.19921875" style="3" customWidth="1"/>
    <col min="2823" max="2823" width="7.796875" style="3" customWidth="1"/>
    <col min="2824" max="2824" width="11.5" style="3" customWidth="1"/>
    <col min="2825" max="2825" width="8.59765625" style="3" customWidth="1"/>
    <col min="2826" max="2826" width="7.5" style="3" customWidth="1"/>
    <col min="2827" max="2827" width="10.59765625" style="3" customWidth="1"/>
    <col min="2828" max="3070" width="8.796875" style="3"/>
    <col min="3071" max="3073" width="0" style="3" hidden="1" customWidth="1"/>
    <col min="3074" max="3074" width="21.796875" style="3" customWidth="1"/>
    <col min="3075" max="3075" width="13.69921875" style="3" customWidth="1"/>
    <col min="3076" max="3076" width="13.5" style="3" customWidth="1"/>
    <col min="3077" max="3077" width="8.69921875" style="3" customWidth="1"/>
    <col min="3078" max="3078" width="8.19921875" style="3" customWidth="1"/>
    <col min="3079" max="3079" width="7.796875" style="3" customWidth="1"/>
    <col min="3080" max="3080" width="11.5" style="3" customWidth="1"/>
    <col min="3081" max="3081" width="8.59765625" style="3" customWidth="1"/>
    <col min="3082" max="3082" width="7.5" style="3" customWidth="1"/>
    <col min="3083" max="3083" width="10.59765625" style="3" customWidth="1"/>
    <col min="3084" max="3326" width="8.796875" style="3"/>
    <col min="3327" max="3329" width="0" style="3" hidden="1" customWidth="1"/>
    <col min="3330" max="3330" width="21.796875" style="3" customWidth="1"/>
    <col min="3331" max="3331" width="13.69921875" style="3" customWidth="1"/>
    <col min="3332" max="3332" width="13.5" style="3" customWidth="1"/>
    <col min="3333" max="3333" width="8.69921875" style="3" customWidth="1"/>
    <col min="3334" max="3334" width="8.19921875" style="3" customWidth="1"/>
    <col min="3335" max="3335" width="7.796875" style="3" customWidth="1"/>
    <col min="3336" max="3336" width="11.5" style="3" customWidth="1"/>
    <col min="3337" max="3337" width="8.59765625" style="3" customWidth="1"/>
    <col min="3338" max="3338" width="7.5" style="3" customWidth="1"/>
    <col min="3339" max="3339" width="10.59765625" style="3" customWidth="1"/>
    <col min="3340" max="3582" width="8.796875" style="3"/>
    <col min="3583" max="3585" width="0" style="3" hidden="1" customWidth="1"/>
    <col min="3586" max="3586" width="21.796875" style="3" customWidth="1"/>
    <col min="3587" max="3587" width="13.69921875" style="3" customWidth="1"/>
    <col min="3588" max="3588" width="13.5" style="3" customWidth="1"/>
    <col min="3589" max="3589" width="8.69921875" style="3" customWidth="1"/>
    <col min="3590" max="3590" width="8.19921875" style="3" customWidth="1"/>
    <col min="3591" max="3591" width="7.796875" style="3" customWidth="1"/>
    <col min="3592" max="3592" width="11.5" style="3" customWidth="1"/>
    <col min="3593" max="3593" width="8.59765625" style="3" customWidth="1"/>
    <col min="3594" max="3594" width="7.5" style="3" customWidth="1"/>
    <col min="3595" max="3595" width="10.59765625" style="3" customWidth="1"/>
    <col min="3596" max="3838" width="8.796875" style="3"/>
    <col min="3839" max="3841" width="0" style="3" hidden="1" customWidth="1"/>
    <col min="3842" max="3842" width="21.796875" style="3" customWidth="1"/>
    <col min="3843" max="3843" width="13.69921875" style="3" customWidth="1"/>
    <col min="3844" max="3844" width="13.5" style="3" customWidth="1"/>
    <col min="3845" max="3845" width="8.69921875" style="3" customWidth="1"/>
    <col min="3846" max="3846" width="8.19921875" style="3" customWidth="1"/>
    <col min="3847" max="3847" width="7.796875" style="3" customWidth="1"/>
    <col min="3848" max="3848" width="11.5" style="3" customWidth="1"/>
    <col min="3849" max="3849" width="8.59765625" style="3" customWidth="1"/>
    <col min="3850" max="3850" width="7.5" style="3" customWidth="1"/>
    <col min="3851" max="3851" width="10.59765625" style="3" customWidth="1"/>
    <col min="3852" max="4094" width="8.796875" style="3"/>
    <col min="4095" max="4097" width="0" style="3" hidden="1" customWidth="1"/>
    <col min="4098" max="4098" width="21.796875" style="3" customWidth="1"/>
    <col min="4099" max="4099" width="13.69921875" style="3" customWidth="1"/>
    <col min="4100" max="4100" width="13.5" style="3" customWidth="1"/>
    <col min="4101" max="4101" width="8.69921875" style="3" customWidth="1"/>
    <col min="4102" max="4102" width="8.19921875" style="3" customWidth="1"/>
    <col min="4103" max="4103" width="7.796875" style="3" customWidth="1"/>
    <col min="4104" max="4104" width="11.5" style="3" customWidth="1"/>
    <col min="4105" max="4105" width="8.59765625" style="3" customWidth="1"/>
    <col min="4106" max="4106" width="7.5" style="3" customWidth="1"/>
    <col min="4107" max="4107" width="10.59765625" style="3" customWidth="1"/>
    <col min="4108" max="4350" width="8.796875" style="3"/>
    <col min="4351" max="4353" width="0" style="3" hidden="1" customWidth="1"/>
    <col min="4354" max="4354" width="21.796875" style="3" customWidth="1"/>
    <col min="4355" max="4355" width="13.69921875" style="3" customWidth="1"/>
    <col min="4356" max="4356" width="13.5" style="3" customWidth="1"/>
    <col min="4357" max="4357" width="8.69921875" style="3" customWidth="1"/>
    <col min="4358" max="4358" width="8.19921875" style="3" customWidth="1"/>
    <col min="4359" max="4359" width="7.796875" style="3" customWidth="1"/>
    <col min="4360" max="4360" width="11.5" style="3" customWidth="1"/>
    <col min="4361" max="4361" width="8.59765625" style="3" customWidth="1"/>
    <col min="4362" max="4362" width="7.5" style="3" customWidth="1"/>
    <col min="4363" max="4363" width="10.59765625" style="3" customWidth="1"/>
    <col min="4364" max="4606" width="8.796875" style="3"/>
    <col min="4607" max="4609" width="0" style="3" hidden="1" customWidth="1"/>
    <col min="4610" max="4610" width="21.796875" style="3" customWidth="1"/>
    <col min="4611" max="4611" width="13.69921875" style="3" customWidth="1"/>
    <col min="4612" max="4612" width="13.5" style="3" customWidth="1"/>
    <col min="4613" max="4613" width="8.69921875" style="3" customWidth="1"/>
    <col min="4614" max="4614" width="8.19921875" style="3" customWidth="1"/>
    <col min="4615" max="4615" width="7.796875" style="3" customWidth="1"/>
    <col min="4616" max="4616" width="11.5" style="3" customWidth="1"/>
    <col min="4617" max="4617" width="8.59765625" style="3" customWidth="1"/>
    <col min="4618" max="4618" width="7.5" style="3" customWidth="1"/>
    <col min="4619" max="4619" width="10.59765625" style="3" customWidth="1"/>
    <col min="4620" max="4862" width="8.796875" style="3"/>
    <col min="4863" max="4865" width="0" style="3" hidden="1" customWidth="1"/>
    <col min="4866" max="4866" width="21.796875" style="3" customWidth="1"/>
    <col min="4867" max="4867" width="13.69921875" style="3" customWidth="1"/>
    <col min="4868" max="4868" width="13.5" style="3" customWidth="1"/>
    <col min="4869" max="4869" width="8.69921875" style="3" customWidth="1"/>
    <col min="4870" max="4870" width="8.19921875" style="3" customWidth="1"/>
    <col min="4871" max="4871" width="7.796875" style="3" customWidth="1"/>
    <col min="4872" max="4872" width="11.5" style="3" customWidth="1"/>
    <col min="4873" max="4873" width="8.59765625" style="3" customWidth="1"/>
    <col min="4874" max="4874" width="7.5" style="3" customWidth="1"/>
    <col min="4875" max="4875" width="10.59765625" style="3" customWidth="1"/>
    <col min="4876" max="5118" width="8.796875" style="3"/>
    <col min="5119" max="5121" width="0" style="3" hidden="1" customWidth="1"/>
    <col min="5122" max="5122" width="21.796875" style="3" customWidth="1"/>
    <col min="5123" max="5123" width="13.69921875" style="3" customWidth="1"/>
    <col min="5124" max="5124" width="13.5" style="3" customWidth="1"/>
    <col min="5125" max="5125" width="8.69921875" style="3" customWidth="1"/>
    <col min="5126" max="5126" width="8.19921875" style="3" customWidth="1"/>
    <col min="5127" max="5127" width="7.796875" style="3" customWidth="1"/>
    <col min="5128" max="5128" width="11.5" style="3" customWidth="1"/>
    <col min="5129" max="5129" width="8.59765625" style="3" customWidth="1"/>
    <col min="5130" max="5130" width="7.5" style="3" customWidth="1"/>
    <col min="5131" max="5131" width="10.59765625" style="3" customWidth="1"/>
    <col min="5132" max="5374" width="8.796875" style="3"/>
    <col min="5375" max="5377" width="0" style="3" hidden="1" customWidth="1"/>
    <col min="5378" max="5378" width="21.796875" style="3" customWidth="1"/>
    <col min="5379" max="5379" width="13.69921875" style="3" customWidth="1"/>
    <col min="5380" max="5380" width="13.5" style="3" customWidth="1"/>
    <col min="5381" max="5381" width="8.69921875" style="3" customWidth="1"/>
    <col min="5382" max="5382" width="8.19921875" style="3" customWidth="1"/>
    <col min="5383" max="5383" width="7.796875" style="3" customWidth="1"/>
    <col min="5384" max="5384" width="11.5" style="3" customWidth="1"/>
    <col min="5385" max="5385" width="8.59765625" style="3" customWidth="1"/>
    <col min="5386" max="5386" width="7.5" style="3" customWidth="1"/>
    <col min="5387" max="5387" width="10.59765625" style="3" customWidth="1"/>
    <col min="5388" max="5630" width="8.796875" style="3"/>
    <col min="5631" max="5633" width="0" style="3" hidden="1" customWidth="1"/>
    <col min="5634" max="5634" width="21.796875" style="3" customWidth="1"/>
    <col min="5635" max="5635" width="13.69921875" style="3" customWidth="1"/>
    <col min="5636" max="5636" width="13.5" style="3" customWidth="1"/>
    <col min="5637" max="5637" width="8.69921875" style="3" customWidth="1"/>
    <col min="5638" max="5638" width="8.19921875" style="3" customWidth="1"/>
    <col min="5639" max="5639" width="7.796875" style="3" customWidth="1"/>
    <col min="5640" max="5640" width="11.5" style="3" customWidth="1"/>
    <col min="5641" max="5641" width="8.59765625" style="3" customWidth="1"/>
    <col min="5642" max="5642" width="7.5" style="3" customWidth="1"/>
    <col min="5643" max="5643" width="10.59765625" style="3" customWidth="1"/>
    <col min="5644" max="5886" width="8.796875" style="3"/>
    <col min="5887" max="5889" width="0" style="3" hidden="1" customWidth="1"/>
    <col min="5890" max="5890" width="21.796875" style="3" customWidth="1"/>
    <col min="5891" max="5891" width="13.69921875" style="3" customWidth="1"/>
    <col min="5892" max="5892" width="13.5" style="3" customWidth="1"/>
    <col min="5893" max="5893" width="8.69921875" style="3" customWidth="1"/>
    <col min="5894" max="5894" width="8.19921875" style="3" customWidth="1"/>
    <col min="5895" max="5895" width="7.796875" style="3" customWidth="1"/>
    <col min="5896" max="5896" width="11.5" style="3" customWidth="1"/>
    <col min="5897" max="5897" width="8.59765625" style="3" customWidth="1"/>
    <col min="5898" max="5898" width="7.5" style="3" customWidth="1"/>
    <col min="5899" max="5899" width="10.59765625" style="3" customWidth="1"/>
    <col min="5900" max="6142" width="8.796875" style="3"/>
    <col min="6143" max="6145" width="0" style="3" hidden="1" customWidth="1"/>
    <col min="6146" max="6146" width="21.796875" style="3" customWidth="1"/>
    <col min="6147" max="6147" width="13.69921875" style="3" customWidth="1"/>
    <col min="6148" max="6148" width="13.5" style="3" customWidth="1"/>
    <col min="6149" max="6149" width="8.69921875" style="3" customWidth="1"/>
    <col min="6150" max="6150" width="8.19921875" style="3" customWidth="1"/>
    <col min="6151" max="6151" width="7.796875" style="3" customWidth="1"/>
    <col min="6152" max="6152" width="11.5" style="3" customWidth="1"/>
    <col min="6153" max="6153" width="8.59765625" style="3" customWidth="1"/>
    <col min="6154" max="6154" width="7.5" style="3" customWidth="1"/>
    <col min="6155" max="6155" width="10.59765625" style="3" customWidth="1"/>
    <col min="6156" max="6398" width="8.796875" style="3"/>
    <col min="6399" max="6401" width="0" style="3" hidden="1" customWidth="1"/>
    <col min="6402" max="6402" width="21.796875" style="3" customWidth="1"/>
    <col min="6403" max="6403" width="13.69921875" style="3" customWidth="1"/>
    <col min="6404" max="6404" width="13.5" style="3" customWidth="1"/>
    <col min="6405" max="6405" width="8.69921875" style="3" customWidth="1"/>
    <col min="6406" max="6406" width="8.19921875" style="3" customWidth="1"/>
    <col min="6407" max="6407" width="7.796875" style="3" customWidth="1"/>
    <col min="6408" max="6408" width="11.5" style="3" customWidth="1"/>
    <col min="6409" max="6409" width="8.59765625" style="3" customWidth="1"/>
    <col min="6410" max="6410" width="7.5" style="3" customWidth="1"/>
    <col min="6411" max="6411" width="10.59765625" style="3" customWidth="1"/>
    <col min="6412" max="6654" width="8.796875" style="3"/>
    <col min="6655" max="6657" width="0" style="3" hidden="1" customWidth="1"/>
    <col min="6658" max="6658" width="21.796875" style="3" customWidth="1"/>
    <col min="6659" max="6659" width="13.69921875" style="3" customWidth="1"/>
    <col min="6660" max="6660" width="13.5" style="3" customWidth="1"/>
    <col min="6661" max="6661" width="8.69921875" style="3" customWidth="1"/>
    <col min="6662" max="6662" width="8.19921875" style="3" customWidth="1"/>
    <col min="6663" max="6663" width="7.796875" style="3" customWidth="1"/>
    <col min="6664" max="6664" width="11.5" style="3" customWidth="1"/>
    <col min="6665" max="6665" width="8.59765625" style="3" customWidth="1"/>
    <col min="6666" max="6666" width="7.5" style="3" customWidth="1"/>
    <col min="6667" max="6667" width="10.59765625" style="3" customWidth="1"/>
    <col min="6668" max="6910" width="8.796875" style="3"/>
    <col min="6911" max="6913" width="0" style="3" hidden="1" customWidth="1"/>
    <col min="6914" max="6914" width="21.796875" style="3" customWidth="1"/>
    <col min="6915" max="6915" width="13.69921875" style="3" customWidth="1"/>
    <col min="6916" max="6916" width="13.5" style="3" customWidth="1"/>
    <col min="6917" max="6917" width="8.69921875" style="3" customWidth="1"/>
    <col min="6918" max="6918" width="8.19921875" style="3" customWidth="1"/>
    <col min="6919" max="6919" width="7.796875" style="3" customWidth="1"/>
    <col min="6920" max="6920" width="11.5" style="3" customWidth="1"/>
    <col min="6921" max="6921" width="8.59765625" style="3" customWidth="1"/>
    <col min="6922" max="6922" width="7.5" style="3" customWidth="1"/>
    <col min="6923" max="6923" width="10.59765625" style="3" customWidth="1"/>
    <col min="6924" max="7166" width="8.796875" style="3"/>
    <col min="7167" max="7169" width="0" style="3" hidden="1" customWidth="1"/>
    <col min="7170" max="7170" width="21.796875" style="3" customWidth="1"/>
    <col min="7171" max="7171" width="13.69921875" style="3" customWidth="1"/>
    <col min="7172" max="7172" width="13.5" style="3" customWidth="1"/>
    <col min="7173" max="7173" width="8.69921875" style="3" customWidth="1"/>
    <col min="7174" max="7174" width="8.19921875" style="3" customWidth="1"/>
    <col min="7175" max="7175" width="7.796875" style="3" customWidth="1"/>
    <col min="7176" max="7176" width="11.5" style="3" customWidth="1"/>
    <col min="7177" max="7177" width="8.59765625" style="3" customWidth="1"/>
    <col min="7178" max="7178" width="7.5" style="3" customWidth="1"/>
    <col min="7179" max="7179" width="10.59765625" style="3" customWidth="1"/>
    <col min="7180" max="7422" width="8.796875" style="3"/>
    <col min="7423" max="7425" width="0" style="3" hidden="1" customWidth="1"/>
    <col min="7426" max="7426" width="21.796875" style="3" customWidth="1"/>
    <col min="7427" max="7427" width="13.69921875" style="3" customWidth="1"/>
    <col min="7428" max="7428" width="13.5" style="3" customWidth="1"/>
    <col min="7429" max="7429" width="8.69921875" style="3" customWidth="1"/>
    <col min="7430" max="7430" width="8.19921875" style="3" customWidth="1"/>
    <col min="7431" max="7431" width="7.796875" style="3" customWidth="1"/>
    <col min="7432" max="7432" width="11.5" style="3" customWidth="1"/>
    <col min="7433" max="7433" width="8.59765625" style="3" customWidth="1"/>
    <col min="7434" max="7434" width="7.5" style="3" customWidth="1"/>
    <col min="7435" max="7435" width="10.59765625" style="3" customWidth="1"/>
    <col min="7436" max="7678" width="8.796875" style="3"/>
    <col min="7679" max="7681" width="0" style="3" hidden="1" customWidth="1"/>
    <col min="7682" max="7682" width="21.796875" style="3" customWidth="1"/>
    <col min="7683" max="7683" width="13.69921875" style="3" customWidth="1"/>
    <col min="7684" max="7684" width="13.5" style="3" customWidth="1"/>
    <col min="7685" max="7685" width="8.69921875" style="3" customWidth="1"/>
    <col min="7686" max="7686" width="8.19921875" style="3" customWidth="1"/>
    <col min="7687" max="7687" width="7.796875" style="3" customWidth="1"/>
    <col min="7688" max="7688" width="11.5" style="3" customWidth="1"/>
    <col min="7689" max="7689" width="8.59765625" style="3" customWidth="1"/>
    <col min="7690" max="7690" width="7.5" style="3" customWidth="1"/>
    <col min="7691" max="7691" width="10.59765625" style="3" customWidth="1"/>
    <col min="7692" max="7934" width="8.796875" style="3"/>
    <col min="7935" max="7937" width="0" style="3" hidden="1" customWidth="1"/>
    <col min="7938" max="7938" width="21.796875" style="3" customWidth="1"/>
    <col min="7939" max="7939" width="13.69921875" style="3" customWidth="1"/>
    <col min="7940" max="7940" width="13.5" style="3" customWidth="1"/>
    <col min="7941" max="7941" width="8.69921875" style="3" customWidth="1"/>
    <col min="7942" max="7942" width="8.19921875" style="3" customWidth="1"/>
    <col min="7943" max="7943" width="7.796875" style="3" customWidth="1"/>
    <col min="7944" max="7944" width="11.5" style="3" customWidth="1"/>
    <col min="7945" max="7945" width="8.59765625" style="3" customWidth="1"/>
    <col min="7946" max="7946" width="7.5" style="3" customWidth="1"/>
    <col min="7947" max="7947" width="10.59765625" style="3" customWidth="1"/>
    <col min="7948" max="8190" width="8.796875" style="3"/>
    <col min="8191" max="8193" width="0" style="3" hidden="1" customWidth="1"/>
    <col min="8194" max="8194" width="21.796875" style="3" customWidth="1"/>
    <col min="8195" max="8195" width="13.69921875" style="3" customWidth="1"/>
    <col min="8196" max="8196" width="13.5" style="3" customWidth="1"/>
    <col min="8197" max="8197" width="8.69921875" style="3" customWidth="1"/>
    <col min="8198" max="8198" width="8.19921875" style="3" customWidth="1"/>
    <col min="8199" max="8199" width="7.796875" style="3" customWidth="1"/>
    <col min="8200" max="8200" width="11.5" style="3" customWidth="1"/>
    <col min="8201" max="8201" width="8.59765625" style="3" customWidth="1"/>
    <col min="8202" max="8202" width="7.5" style="3" customWidth="1"/>
    <col min="8203" max="8203" width="10.59765625" style="3" customWidth="1"/>
    <col min="8204" max="8446" width="8.796875" style="3"/>
    <col min="8447" max="8449" width="0" style="3" hidden="1" customWidth="1"/>
    <col min="8450" max="8450" width="21.796875" style="3" customWidth="1"/>
    <col min="8451" max="8451" width="13.69921875" style="3" customWidth="1"/>
    <col min="8452" max="8452" width="13.5" style="3" customWidth="1"/>
    <col min="8453" max="8453" width="8.69921875" style="3" customWidth="1"/>
    <col min="8454" max="8454" width="8.19921875" style="3" customWidth="1"/>
    <col min="8455" max="8455" width="7.796875" style="3" customWidth="1"/>
    <col min="8456" max="8456" width="11.5" style="3" customWidth="1"/>
    <col min="8457" max="8457" width="8.59765625" style="3" customWidth="1"/>
    <col min="8458" max="8458" width="7.5" style="3" customWidth="1"/>
    <col min="8459" max="8459" width="10.59765625" style="3" customWidth="1"/>
    <col min="8460" max="8702" width="8.796875" style="3"/>
    <col min="8703" max="8705" width="0" style="3" hidden="1" customWidth="1"/>
    <col min="8706" max="8706" width="21.796875" style="3" customWidth="1"/>
    <col min="8707" max="8707" width="13.69921875" style="3" customWidth="1"/>
    <col min="8708" max="8708" width="13.5" style="3" customWidth="1"/>
    <col min="8709" max="8709" width="8.69921875" style="3" customWidth="1"/>
    <col min="8710" max="8710" width="8.19921875" style="3" customWidth="1"/>
    <col min="8711" max="8711" width="7.796875" style="3" customWidth="1"/>
    <col min="8712" max="8712" width="11.5" style="3" customWidth="1"/>
    <col min="8713" max="8713" width="8.59765625" style="3" customWidth="1"/>
    <col min="8714" max="8714" width="7.5" style="3" customWidth="1"/>
    <col min="8715" max="8715" width="10.59765625" style="3" customWidth="1"/>
    <col min="8716" max="8958" width="8.796875" style="3"/>
    <col min="8959" max="8961" width="0" style="3" hidden="1" customWidth="1"/>
    <col min="8962" max="8962" width="21.796875" style="3" customWidth="1"/>
    <col min="8963" max="8963" width="13.69921875" style="3" customWidth="1"/>
    <col min="8964" max="8964" width="13.5" style="3" customWidth="1"/>
    <col min="8965" max="8965" width="8.69921875" style="3" customWidth="1"/>
    <col min="8966" max="8966" width="8.19921875" style="3" customWidth="1"/>
    <col min="8967" max="8967" width="7.796875" style="3" customWidth="1"/>
    <col min="8968" max="8968" width="11.5" style="3" customWidth="1"/>
    <col min="8969" max="8969" width="8.59765625" style="3" customWidth="1"/>
    <col min="8970" max="8970" width="7.5" style="3" customWidth="1"/>
    <col min="8971" max="8971" width="10.59765625" style="3" customWidth="1"/>
    <col min="8972" max="9214" width="8.796875" style="3"/>
    <col min="9215" max="9217" width="0" style="3" hidden="1" customWidth="1"/>
    <col min="9218" max="9218" width="21.796875" style="3" customWidth="1"/>
    <col min="9219" max="9219" width="13.69921875" style="3" customWidth="1"/>
    <col min="9220" max="9220" width="13.5" style="3" customWidth="1"/>
    <col min="9221" max="9221" width="8.69921875" style="3" customWidth="1"/>
    <col min="9222" max="9222" width="8.19921875" style="3" customWidth="1"/>
    <col min="9223" max="9223" width="7.796875" style="3" customWidth="1"/>
    <col min="9224" max="9224" width="11.5" style="3" customWidth="1"/>
    <col min="9225" max="9225" width="8.59765625" style="3" customWidth="1"/>
    <col min="9226" max="9226" width="7.5" style="3" customWidth="1"/>
    <col min="9227" max="9227" width="10.59765625" style="3" customWidth="1"/>
    <col min="9228" max="9470" width="8.796875" style="3"/>
    <col min="9471" max="9473" width="0" style="3" hidden="1" customWidth="1"/>
    <col min="9474" max="9474" width="21.796875" style="3" customWidth="1"/>
    <col min="9475" max="9475" width="13.69921875" style="3" customWidth="1"/>
    <col min="9476" max="9476" width="13.5" style="3" customWidth="1"/>
    <col min="9477" max="9477" width="8.69921875" style="3" customWidth="1"/>
    <col min="9478" max="9478" width="8.19921875" style="3" customWidth="1"/>
    <col min="9479" max="9479" width="7.796875" style="3" customWidth="1"/>
    <col min="9480" max="9480" width="11.5" style="3" customWidth="1"/>
    <col min="9481" max="9481" width="8.59765625" style="3" customWidth="1"/>
    <col min="9482" max="9482" width="7.5" style="3" customWidth="1"/>
    <col min="9483" max="9483" width="10.59765625" style="3" customWidth="1"/>
    <col min="9484" max="9726" width="8.796875" style="3"/>
    <col min="9727" max="9729" width="0" style="3" hidden="1" customWidth="1"/>
    <col min="9730" max="9730" width="21.796875" style="3" customWidth="1"/>
    <col min="9731" max="9731" width="13.69921875" style="3" customWidth="1"/>
    <col min="9732" max="9732" width="13.5" style="3" customWidth="1"/>
    <col min="9733" max="9733" width="8.69921875" style="3" customWidth="1"/>
    <col min="9734" max="9734" width="8.19921875" style="3" customWidth="1"/>
    <col min="9735" max="9735" width="7.796875" style="3" customWidth="1"/>
    <col min="9736" max="9736" width="11.5" style="3" customWidth="1"/>
    <col min="9737" max="9737" width="8.59765625" style="3" customWidth="1"/>
    <col min="9738" max="9738" width="7.5" style="3" customWidth="1"/>
    <col min="9739" max="9739" width="10.59765625" style="3" customWidth="1"/>
    <col min="9740" max="9982" width="8.796875" style="3"/>
    <col min="9983" max="9985" width="0" style="3" hidden="1" customWidth="1"/>
    <col min="9986" max="9986" width="21.796875" style="3" customWidth="1"/>
    <col min="9987" max="9987" width="13.69921875" style="3" customWidth="1"/>
    <col min="9988" max="9988" width="13.5" style="3" customWidth="1"/>
    <col min="9989" max="9989" width="8.69921875" style="3" customWidth="1"/>
    <col min="9990" max="9990" width="8.19921875" style="3" customWidth="1"/>
    <col min="9991" max="9991" width="7.796875" style="3" customWidth="1"/>
    <col min="9992" max="9992" width="11.5" style="3" customWidth="1"/>
    <col min="9993" max="9993" width="8.59765625" style="3" customWidth="1"/>
    <col min="9994" max="9994" width="7.5" style="3" customWidth="1"/>
    <col min="9995" max="9995" width="10.59765625" style="3" customWidth="1"/>
    <col min="9996" max="10238" width="8.796875" style="3"/>
    <col min="10239" max="10241" width="0" style="3" hidden="1" customWidth="1"/>
    <col min="10242" max="10242" width="21.796875" style="3" customWidth="1"/>
    <col min="10243" max="10243" width="13.69921875" style="3" customWidth="1"/>
    <col min="10244" max="10244" width="13.5" style="3" customWidth="1"/>
    <col min="10245" max="10245" width="8.69921875" style="3" customWidth="1"/>
    <col min="10246" max="10246" width="8.19921875" style="3" customWidth="1"/>
    <col min="10247" max="10247" width="7.796875" style="3" customWidth="1"/>
    <col min="10248" max="10248" width="11.5" style="3" customWidth="1"/>
    <col min="10249" max="10249" width="8.59765625" style="3" customWidth="1"/>
    <col min="10250" max="10250" width="7.5" style="3" customWidth="1"/>
    <col min="10251" max="10251" width="10.59765625" style="3" customWidth="1"/>
    <col min="10252" max="10494" width="8.796875" style="3"/>
    <col min="10495" max="10497" width="0" style="3" hidden="1" customWidth="1"/>
    <col min="10498" max="10498" width="21.796875" style="3" customWidth="1"/>
    <col min="10499" max="10499" width="13.69921875" style="3" customWidth="1"/>
    <col min="10500" max="10500" width="13.5" style="3" customWidth="1"/>
    <col min="10501" max="10501" width="8.69921875" style="3" customWidth="1"/>
    <col min="10502" max="10502" width="8.19921875" style="3" customWidth="1"/>
    <col min="10503" max="10503" width="7.796875" style="3" customWidth="1"/>
    <col min="10504" max="10504" width="11.5" style="3" customWidth="1"/>
    <col min="10505" max="10505" width="8.59765625" style="3" customWidth="1"/>
    <col min="10506" max="10506" width="7.5" style="3" customWidth="1"/>
    <col min="10507" max="10507" width="10.59765625" style="3" customWidth="1"/>
    <col min="10508" max="10750" width="8.796875" style="3"/>
    <col min="10751" max="10753" width="0" style="3" hidden="1" customWidth="1"/>
    <col min="10754" max="10754" width="21.796875" style="3" customWidth="1"/>
    <col min="10755" max="10755" width="13.69921875" style="3" customWidth="1"/>
    <col min="10756" max="10756" width="13.5" style="3" customWidth="1"/>
    <col min="10757" max="10757" width="8.69921875" style="3" customWidth="1"/>
    <col min="10758" max="10758" width="8.19921875" style="3" customWidth="1"/>
    <col min="10759" max="10759" width="7.796875" style="3" customWidth="1"/>
    <col min="10760" max="10760" width="11.5" style="3" customWidth="1"/>
    <col min="10761" max="10761" width="8.59765625" style="3" customWidth="1"/>
    <col min="10762" max="10762" width="7.5" style="3" customWidth="1"/>
    <col min="10763" max="10763" width="10.59765625" style="3" customWidth="1"/>
    <col min="10764" max="11006" width="8.796875" style="3"/>
    <col min="11007" max="11009" width="0" style="3" hidden="1" customWidth="1"/>
    <col min="11010" max="11010" width="21.796875" style="3" customWidth="1"/>
    <col min="11011" max="11011" width="13.69921875" style="3" customWidth="1"/>
    <col min="11012" max="11012" width="13.5" style="3" customWidth="1"/>
    <col min="11013" max="11013" width="8.69921875" style="3" customWidth="1"/>
    <col min="11014" max="11014" width="8.19921875" style="3" customWidth="1"/>
    <col min="11015" max="11015" width="7.796875" style="3" customWidth="1"/>
    <col min="11016" max="11016" width="11.5" style="3" customWidth="1"/>
    <col min="11017" max="11017" width="8.59765625" style="3" customWidth="1"/>
    <col min="11018" max="11018" width="7.5" style="3" customWidth="1"/>
    <col min="11019" max="11019" width="10.59765625" style="3" customWidth="1"/>
    <col min="11020" max="11262" width="8.796875" style="3"/>
    <col min="11263" max="11265" width="0" style="3" hidden="1" customWidth="1"/>
    <col min="11266" max="11266" width="21.796875" style="3" customWidth="1"/>
    <col min="11267" max="11267" width="13.69921875" style="3" customWidth="1"/>
    <col min="11268" max="11268" width="13.5" style="3" customWidth="1"/>
    <col min="11269" max="11269" width="8.69921875" style="3" customWidth="1"/>
    <col min="11270" max="11270" width="8.19921875" style="3" customWidth="1"/>
    <col min="11271" max="11271" width="7.796875" style="3" customWidth="1"/>
    <col min="11272" max="11272" width="11.5" style="3" customWidth="1"/>
    <col min="11273" max="11273" width="8.59765625" style="3" customWidth="1"/>
    <col min="11274" max="11274" width="7.5" style="3" customWidth="1"/>
    <col min="11275" max="11275" width="10.59765625" style="3" customWidth="1"/>
    <col min="11276" max="11518" width="8.796875" style="3"/>
    <col min="11519" max="11521" width="0" style="3" hidden="1" customWidth="1"/>
    <col min="11522" max="11522" width="21.796875" style="3" customWidth="1"/>
    <col min="11523" max="11523" width="13.69921875" style="3" customWidth="1"/>
    <col min="11524" max="11524" width="13.5" style="3" customWidth="1"/>
    <col min="11525" max="11525" width="8.69921875" style="3" customWidth="1"/>
    <col min="11526" max="11526" width="8.19921875" style="3" customWidth="1"/>
    <col min="11527" max="11527" width="7.796875" style="3" customWidth="1"/>
    <col min="11528" max="11528" width="11.5" style="3" customWidth="1"/>
    <col min="11529" max="11529" width="8.59765625" style="3" customWidth="1"/>
    <col min="11530" max="11530" width="7.5" style="3" customWidth="1"/>
    <col min="11531" max="11531" width="10.59765625" style="3" customWidth="1"/>
    <col min="11532" max="11774" width="8.796875" style="3"/>
    <col min="11775" max="11777" width="0" style="3" hidden="1" customWidth="1"/>
    <col min="11778" max="11778" width="21.796875" style="3" customWidth="1"/>
    <col min="11779" max="11779" width="13.69921875" style="3" customWidth="1"/>
    <col min="11780" max="11780" width="13.5" style="3" customWidth="1"/>
    <col min="11781" max="11781" width="8.69921875" style="3" customWidth="1"/>
    <col min="11782" max="11782" width="8.19921875" style="3" customWidth="1"/>
    <col min="11783" max="11783" width="7.796875" style="3" customWidth="1"/>
    <col min="11784" max="11784" width="11.5" style="3" customWidth="1"/>
    <col min="11785" max="11785" width="8.59765625" style="3" customWidth="1"/>
    <col min="11786" max="11786" width="7.5" style="3" customWidth="1"/>
    <col min="11787" max="11787" width="10.59765625" style="3" customWidth="1"/>
    <col min="11788" max="12030" width="8.796875" style="3"/>
    <col min="12031" max="12033" width="0" style="3" hidden="1" customWidth="1"/>
    <col min="12034" max="12034" width="21.796875" style="3" customWidth="1"/>
    <col min="12035" max="12035" width="13.69921875" style="3" customWidth="1"/>
    <col min="12036" max="12036" width="13.5" style="3" customWidth="1"/>
    <col min="12037" max="12037" width="8.69921875" style="3" customWidth="1"/>
    <col min="12038" max="12038" width="8.19921875" style="3" customWidth="1"/>
    <col min="12039" max="12039" width="7.796875" style="3" customWidth="1"/>
    <col min="12040" max="12040" width="11.5" style="3" customWidth="1"/>
    <col min="12041" max="12041" width="8.59765625" style="3" customWidth="1"/>
    <col min="12042" max="12042" width="7.5" style="3" customWidth="1"/>
    <col min="12043" max="12043" width="10.59765625" style="3" customWidth="1"/>
    <col min="12044" max="12286" width="8.796875" style="3"/>
    <col min="12287" max="12289" width="0" style="3" hidden="1" customWidth="1"/>
    <col min="12290" max="12290" width="21.796875" style="3" customWidth="1"/>
    <col min="12291" max="12291" width="13.69921875" style="3" customWidth="1"/>
    <col min="12292" max="12292" width="13.5" style="3" customWidth="1"/>
    <col min="12293" max="12293" width="8.69921875" style="3" customWidth="1"/>
    <col min="12294" max="12294" width="8.19921875" style="3" customWidth="1"/>
    <col min="12295" max="12295" width="7.796875" style="3" customWidth="1"/>
    <col min="12296" max="12296" width="11.5" style="3" customWidth="1"/>
    <col min="12297" max="12297" width="8.59765625" style="3" customWidth="1"/>
    <col min="12298" max="12298" width="7.5" style="3" customWidth="1"/>
    <col min="12299" max="12299" width="10.59765625" style="3" customWidth="1"/>
    <col min="12300" max="12542" width="8.796875" style="3"/>
    <col min="12543" max="12545" width="0" style="3" hidden="1" customWidth="1"/>
    <col min="12546" max="12546" width="21.796875" style="3" customWidth="1"/>
    <col min="12547" max="12547" width="13.69921875" style="3" customWidth="1"/>
    <col min="12548" max="12548" width="13.5" style="3" customWidth="1"/>
    <col min="12549" max="12549" width="8.69921875" style="3" customWidth="1"/>
    <col min="12550" max="12550" width="8.19921875" style="3" customWidth="1"/>
    <col min="12551" max="12551" width="7.796875" style="3" customWidth="1"/>
    <col min="12552" max="12552" width="11.5" style="3" customWidth="1"/>
    <col min="12553" max="12553" width="8.59765625" style="3" customWidth="1"/>
    <col min="12554" max="12554" width="7.5" style="3" customWidth="1"/>
    <col min="12555" max="12555" width="10.59765625" style="3" customWidth="1"/>
    <col min="12556" max="12798" width="8.796875" style="3"/>
    <col min="12799" max="12801" width="0" style="3" hidden="1" customWidth="1"/>
    <col min="12802" max="12802" width="21.796875" style="3" customWidth="1"/>
    <col min="12803" max="12803" width="13.69921875" style="3" customWidth="1"/>
    <col min="12804" max="12804" width="13.5" style="3" customWidth="1"/>
    <col min="12805" max="12805" width="8.69921875" style="3" customWidth="1"/>
    <col min="12806" max="12806" width="8.19921875" style="3" customWidth="1"/>
    <col min="12807" max="12807" width="7.796875" style="3" customWidth="1"/>
    <col min="12808" max="12808" width="11.5" style="3" customWidth="1"/>
    <col min="12809" max="12809" width="8.59765625" style="3" customWidth="1"/>
    <col min="12810" max="12810" width="7.5" style="3" customWidth="1"/>
    <col min="12811" max="12811" width="10.59765625" style="3" customWidth="1"/>
    <col min="12812" max="13054" width="8.796875" style="3"/>
    <col min="13055" max="13057" width="0" style="3" hidden="1" customWidth="1"/>
    <col min="13058" max="13058" width="21.796875" style="3" customWidth="1"/>
    <col min="13059" max="13059" width="13.69921875" style="3" customWidth="1"/>
    <col min="13060" max="13060" width="13.5" style="3" customWidth="1"/>
    <col min="13061" max="13061" width="8.69921875" style="3" customWidth="1"/>
    <col min="13062" max="13062" width="8.19921875" style="3" customWidth="1"/>
    <col min="13063" max="13063" width="7.796875" style="3" customWidth="1"/>
    <col min="13064" max="13064" width="11.5" style="3" customWidth="1"/>
    <col min="13065" max="13065" width="8.59765625" style="3" customWidth="1"/>
    <col min="13066" max="13066" width="7.5" style="3" customWidth="1"/>
    <col min="13067" max="13067" width="10.59765625" style="3" customWidth="1"/>
    <col min="13068" max="13310" width="8.796875" style="3"/>
    <col min="13311" max="13313" width="0" style="3" hidden="1" customWidth="1"/>
    <col min="13314" max="13314" width="21.796875" style="3" customWidth="1"/>
    <col min="13315" max="13315" width="13.69921875" style="3" customWidth="1"/>
    <col min="13316" max="13316" width="13.5" style="3" customWidth="1"/>
    <col min="13317" max="13317" width="8.69921875" style="3" customWidth="1"/>
    <col min="13318" max="13318" width="8.19921875" style="3" customWidth="1"/>
    <col min="13319" max="13319" width="7.796875" style="3" customWidth="1"/>
    <col min="13320" max="13320" width="11.5" style="3" customWidth="1"/>
    <col min="13321" max="13321" width="8.59765625" style="3" customWidth="1"/>
    <col min="13322" max="13322" width="7.5" style="3" customWidth="1"/>
    <col min="13323" max="13323" width="10.59765625" style="3" customWidth="1"/>
    <col min="13324" max="13566" width="8.796875" style="3"/>
    <col min="13567" max="13569" width="0" style="3" hidden="1" customWidth="1"/>
    <col min="13570" max="13570" width="21.796875" style="3" customWidth="1"/>
    <col min="13571" max="13571" width="13.69921875" style="3" customWidth="1"/>
    <col min="13572" max="13572" width="13.5" style="3" customWidth="1"/>
    <col min="13573" max="13573" width="8.69921875" style="3" customWidth="1"/>
    <col min="13574" max="13574" width="8.19921875" style="3" customWidth="1"/>
    <col min="13575" max="13575" width="7.796875" style="3" customWidth="1"/>
    <col min="13576" max="13576" width="11.5" style="3" customWidth="1"/>
    <col min="13577" max="13577" width="8.59765625" style="3" customWidth="1"/>
    <col min="13578" max="13578" width="7.5" style="3" customWidth="1"/>
    <col min="13579" max="13579" width="10.59765625" style="3" customWidth="1"/>
    <col min="13580" max="13822" width="8.796875" style="3"/>
    <col min="13823" max="13825" width="0" style="3" hidden="1" customWidth="1"/>
    <col min="13826" max="13826" width="21.796875" style="3" customWidth="1"/>
    <col min="13827" max="13827" width="13.69921875" style="3" customWidth="1"/>
    <col min="13828" max="13828" width="13.5" style="3" customWidth="1"/>
    <col min="13829" max="13829" width="8.69921875" style="3" customWidth="1"/>
    <col min="13830" max="13830" width="8.19921875" style="3" customWidth="1"/>
    <col min="13831" max="13831" width="7.796875" style="3" customWidth="1"/>
    <col min="13832" max="13832" width="11.5" style="3" customWidth="1"/>
    <col min="13833" max="13833" width="8.59765625" style="3" customWidth="1"/>
    <col min="13834" max="13834" width="7.5" style="3" customWidth="1"/>
    <col min="13835" max="13835" width="10.59765625" style="3" customWidth="1"/>
    <col min="13836" max="14078" width="8.796875" style="3"/>
    <col min="14079" max="14081" width="0" style="3" hidden="1" customWidth="1"/>
    <col min="14082" max="14082" width="21.796875" style="3" customWidth="1"/>
    <col min="14083" max="14083" width="13.69921875" style="3" customWidth="1"/>
    <col min="14084" max="14084" width="13.5" style="3" customWidth="1"/>
    <col min="14085" max="14085" width="8.69921875" style="3" customWidth="1"/>
    <col min="14086" max="14086" width="8.19921875" style="3" customWidth="1"/>
    <col min="14087" max="14087" width="7.796875" style="3" customWidth="1"/>
    <col min="14088" max="14088" width="11.5" style="3" customWidth="1"/>
    <col min="14089" max="14089" width="8.59765625" style="3" customWidth="1"/>
    <col min="14090" max="14090" width="7.5" style="3" customWidth="1"/>
    <col min="14091" max="14091" width="10.59765625" style="3" customWidth="1"/>
    <col min="14092" max="14334" width="8.796875" style="3"/>
    <col min="14335" max="14337" width="0" style="3" hidden="1" customWidth="1"/>
    <col min="14338" max="14338" width="21.796875" style="3" customWidth="1"/>
    <col min="14339" max="14339" width="13.69921875" style="3" customWidth="1"/>
    <col min="14340" max="14340" width="13.5" style="3" customWidth="1"/>
    <col min="14341" max="14341" width="8.69921875" style="3" customWidth="1"/>
    <col min="14342" max="14342" width="8.19921875" style="3" customWidth="1"/>
    <col min="14343" max="14343" width="7.796875" style="3" customWidth="1"/>
    <col min="14344" max="14344" width="11.5" style="3" customWidth="1"/>
    <col min="14345" max="14345" width="8.59765625" style="3" customWidth="1"/>
    <col min="14346" max="14346" width="7.5" style="3" customWidth="1"/>
    <col min="14347" max="14347" width="10.59765625" style="3" customWidth="1"/>
    <col min="14348" max="14590" width="8.796875" style="3"/>
    <col min="14591" max="14593" width="0" style="3" hidden="1" customWidth="1"/>
    <col min="14594" max="14594" width="21.796875" style="3" customWidth="1"/>
    <col min="14595" max="14595" width="13.69921875" style="3" customWidth="1"/>
    <col min="14596" max="14596" width="13.5" style="3" customWidth="1"/>
    <col min="14597" max="14597" width="8.69921875" style="3" customWidth="1"/>
    <col min="14598" max="14598" width="8.19921875" style="3" customWidth="1"/>
    <col min="14599" max="14599" width="7.796875" style="3" customWidth="1"/>
    <col min="14600" max="14600" width="11.5" style="3" customWidth="1"/>
    <col min="14601" max="14601" width="8.59765625" style="3" customWidth="1"/>
    <col min="14602" max="14602" width="7.5" style="3" customWidth="1"/>
    <col min="14603" max="14603" width="10.59765625" style="3" customWidth="1"/>
    <col min="14604" max="14846" width="8.796875" style="3"/>
    <col min="14847" max="14849" width="0" style="3" hidden="1" customWidth="1"/>
    <col min="14850" max="14850" width="21.796875" style="3" customWidth="1"/>
    <col min="14851" max="14851" width="13.69921875" style="3" customWidth="1"/>
    <col min="14852" max="14852" width="13.5" style="3" customWidth="1"/>
    <col min="14853" max="14853" width="8.69921875" style="3" customWidth="1"/>
    <col min="14854" max="14854" width="8.19921875" style="3" customWidth="1"/>
    <col min="14855" max="14855" width="7.796875" style="3" customWidth="1"/>
    <col min="14856" max="14856" width="11.5" style="3" customWidth="1"/>
    <col min="14857" max="14857" width="8.59765625" style="3" customWidth="1"/>
    <col min="14858" max="14858" width="7.5" style="3" customWidth="1"/>
    <col min="14859" max="14859" width="10.59765625" style="3" customWidth="1"/>
    <col min="14860" max="15102" width="8.796875" style="3"/>
    <col min="15103" max="15105" width="0" style="3" hidden="1" customWidth="1"/>
    <col min="15106" max="15106" width="21.796875" style="3" customWidth="1"/>
    <col min="15107" max="15107" width="13.69921875" style="3" customWidth="1"/>
    <col min="15108" max="15108" width="13.5" style="3" customWidth="1"/>
    <col min="15109" max="15109" width="8.69921875" style="3" customWidth="1"/>
    <col min="15110" max="15110" width="8.19921875" style="3" customWidth="1"/>
    <col min="15111" max="15111" width="7.796875" style="3" customWidth="1"/>
    <col min="15112" max="15112" width="11.5" style="3" customWidth="1"/>
    <col min="15113" max="15113" width="8.59765625" style="3" customWidth="1"/>
    <col min="15114" max="15114" width="7.5" style="3" customWidth="1"/>
    <col min="15115" max="15115" width="10.59765625" style="3" customWidth="1"/>
    <col min="15116" max="15358" width="8.796875" style="3"/>
    <col min="15359" max="15361" width="0" style="3" hidden="1" customWidth="1"/>
    <col min="15362" max="15362" width="21.796875" style="3" customWidth="1"/>
    <col min="15363" max="15363" width="13.69921875" style="3" customWidth="1"/>
    <col min="15364" max="15364" width="13.5" style="3" customWidth="1"/>
    <col min="15365" max="15365" width="8.69921875" style="3" customWidth="1"/>
    <col min="15366" max="15366" width="8.19921875" style="3" customWidth="1"/>
    <col min="15367" max="15367" width="7.796875" style="3" customWidth="1"/>
    <col min="15368" max="15368" width="11.5" style="3" customWidth="1"/>
    <col min="15369" max="15369" width="8.59765625" style="3" customWidth="1"/>
    <col min="15370" max="15370" width="7.5" style="3" customWidth="1"/>
    <col min="15371" max="15371" width="10.59765625" style="3" customWidth="1"/>
    <col min="15372" max="15614" width="8.796875" style="3"/>
    <col min="15615" max="15617" width="0" style="3" hidden="1" customWidth="1"/>
    <col min="15618" max="15618" width="21.796875" style="3" customWidth="1"/>
    <col min="15619" max="15619" width="13.69921875" style="3" customWidth="1"/>
    <col min="15620" max="15620" width="13.5" style="3" customWidth="1"/>
    <col min="15621" max="15621" width="8.69921875" style="3" customWidth="1"/>
    <col min="15622" max="15622" width="8.19921875" style="3" customWidth="1"/>
    <col min="15623" max="15623" width="7.796875" style="3" customWidth="1"/>
    <col min="15624" max="15624" width="11.5" style="3" customWidth="1"/>
    <col min="15625" max="15625" width="8.59765625" style="3" customWidth="1"/>
    <col min="15626" max="15626" width="7.5" style="3" customWidth="1"/>
    <col min="15627" max="15627" width="10.59765625" style="3" customWidth="1"/>
    <col min="15628" max="15870" width="8.796875" style="3"/>
    <col min="15871" max="15873" width="0" style="3" hidden="1" customWidth="1"/>
    <col min="15874" max="15874" width="21.796875" style="3" customWidth="1"/>
    <col min="15875" max="15875" width="13.69921875" style="3" customWidth="1"/>
    <col min="15876" max="15876" width="13.5" style="3" customWidth="1"/>
    <col min="15877" max="15877" width="8.69921875" style="3" customWidth="1"/>
    <col min="15878" max="15878" width="8.19921875" style="3" customWidth="1"/>
    <col min="15879" max="15879" width="7.796875" style="3" customWidth="1"/>
    <col min="15880" max="15880" width="11.5" style="3" customWidth="1"/>
    <col min="15881" max="15881" width="8.59765625" style="3" customWidth="1"/>
    <col min="15882" max="15882" width="7.5" style="3" customWidth="1"/>
    <col min="15883" max="15883" width="10.59765625" style="3" customWidth="1"/>
    <col min="15884" max="16126" width="8.796875" style="3"/>
    <col min="16127" max="16129" width="0" style="3" hidden="1" customWidth="1"/>
    <col min="16130" max="16130" width="21.796875" style="3" customWidth="1"/>
    <col min="16131" max="16131" width="13.69921875" style="3" customWidth="1"/>
    <col min="16132" max="16132" width="13.5" style="3" customWidth="1"/>
    <col min="16133" max="16133" width="8.69921875" style="3" customWidth="1"/>
    <col min="16134" max="16134" width="8.19921875" style="3" customWidth="1"/>
    <col min="16135" max="16135" width="7.796875" style="3" customWidth="1"/>
    <col min="16136" max="16136" width="11.5" style="3" customWidth="1"/>
    <col min="16137" max="16137" width="8.59765625" style="3" customWidth="1"/>
    <col min="16138" max="16138" width="7.5" style="3" customWidth="1"/>
    <col min="16139" max="16139" width="10.59765625" style="3" customWidth="1"/>
    <col min="16140" max="16384" width="8.796875" style="3"/>
  </cols>
  <sheetData>
    <row r="1" spans="4:17" ht="93" customHeight="1" x14ac:dyDescent="0.25">
      <c r="E1" s="309" t="s">
        <v>866</v>
      </c>
      <c r="F1" s="309"/>
      <c r="G1" s="309"/>
      <c r="H1" s="309"/>
      <c r="I1" s="309"/>
      <c r="J1" s="309"/>
      <c r="K1" s="309"/>
      <c r="L1" s="309"/>
    </row>
    <row r="2" spans="4:17" ht="12.75" x14ac:dyDescent="0.2">
      <c r="D2" s="376"/>
      <c r="E2" s="376"/>
      <c r="F2" s="376"/>
      <c r="G2" s="376"/>
      <c r="H2" s="376"/>
      <c r="I2" s="376"/>
      <c r="J2" s="376"/>
      <c r="K2" s="376"/>
      <c r="L2" s="376"/>
      <c r="O2" s="393"/>
      <c r="P2" s="393"/>
      <c r="Q2" s="393"/>
    </row>
    <row r="3" spans="4:17" ht="28.5" customHeight="1" x14ac:dyDescent="0.2">
      <c r="D3" s="330"/>
      <c r="E3" s="396" t="s">
        <v>334</v>
      </c>
      <c r="F3" s="397"/>
      <c r="G3" s="398"/>
      <c r="H3" s="396" t="s">
        <v>379</v>
      </c>
      <c r="I3" s="397"/>
      <c r="J3" s="398"/>
      <c r="K3" s="399" t="s">
        <v>380</v>
      </c>
      <c r="L3" s="399" t="s">
        <v>381</v>
      </c>
    </row>
    <row r="4" spans="4:17" ht="15" customHeight="1" x14ac:dyDescent="0.2">
      <c r="D4" s="331"/>
      <c r="E4" s="402" t="s">
        <v>201</v>
      </c>
      <c r="F4" s="405" t="s">
        <v>337</v>
      </c>
      <c r="G4" s="406"/>
      <c r="H4" s="399" t="s">
        <v>382</v>
      </c>
      <c r="I4" s="399" t="s">
        <v>383</v>
      </c>
      <c r="J4" s="399" t="s">
        <v>384</v>
      </c>
      <c r="K4" s="400"/>
      <c r="L4" s="400"/>
    </row>
    <row r="5" spans="4:17" ht="15" customHeight="1" x14ac:dyDescent="0.2">
      <c r="D5" s="331"/>
      <c r="E5" s="403"/>
      <c r="F5" s="399" t="s">
        <v>385</v>
      </c>
      <c r="G5" s="399" t="s">
        <v>366</v>
      </c>
      <c r="H5" s="400"/>
      <c r="I5" s="400"/>
      <c r="J5" s="400"/>
      <c r="K5" s="400"/>
      <c r="L5" s="400"/>
    </row>
    <row r="6" spans="4:17" ht="12.75" x14ac:dyDescent="0.2">
      <c r="D6" s="331"/>
      <c r="E6" s="403"/>
      <c r="F6" s="400"/>
      <c r="G6" s="400"/>
      <c r="H6" s="400"/>
      <c r="I6" s="400"/>
      <c r="J6" s="400"/>
      <c r="K6" s="400"/>
      <c r="L6" s="400"/>
    </row>
    <row r="7" spans="4:17" ht="12.75" x14ac:dyDescent="0.2">
      <c r="D7" s="331"/>
      <c r="E7" s="403"/>
      <c r="F7" s="400"/>
      <c r="G7" s="400"/>
      <c r="H7" s="400"/>
      <c r="I7" s="400"/>
      <c r="J7" s="400"/>
      <c r="K7" s="400"/>
      <c r="L7" s="400"/>
    </row>
    <row r="8" spans="4:17" ht="12.75" x14ac:dyDescent="0.2">
      <c r="D8" s="332"/>
      <c r="E8" s="404"/>
      <c r="F8" s="401"/>
      <c r="G8" s="401"/>
      <c r="H8" s="401"/>
      <c r="I8" s="401"/>
      <c r="J8" s="401"/>
      <c r="K8" s="401"/>
      <c r="L8" s="401"/>
    </row>
    <row r="9" spans="4:17" ht="12.75" x14ac:dyDescent="0.2">
      <c r="D9" s="8"/>
      <c r="E9" s="184">
        <v>1</v>
      </c>
      <c r="F9" s="184">
        <v>2</v>
      </c>
      <c r="G9" s="184">
        <v>3</v>
      </c>
      <c r="H9" s="184">
        <v>4</v>
      </c>
      <c r="I9" s="184">
        <v>5</v>
      </c>
      <c r="J9" s="184">
        <v>6</v>
      </c>
      <c r="K9" s="184">
        <v>7</v>
      </c>
      <c r="L9" s="184">
        <v>8</v>
      </c>
    </row>
    <row r="10" spans="4:17" x14ac:dyDescent="0.25">
      <c r="D10" s="394" t="s">
        <v>345</v>
      </c>
      <c r="E10" s="392"/>
      <c r="F10" s="392"/>
      <c r="G10" s="392"/>
      <c r="H10" s="392"/>
      <c r="I10" s="392"/>
      <c r="J10" s="392"/>
      <c r="K10" s="392"/>
      <c r="L10" s="395"/>
    </row>
    <row r="11" spans="4:17" ht="30" x14ac:dyDescent="0.25">
      <c r="D11" s="112" t="s">
        <v>367</v>
      </c>
      <c r="E11" s="104"/>
      <c r="F11" s="105"/>
      <c r="G11" s="105"/>
      <c r="H11" s="105"/>
      <c r="I11" s="105"/>
      <c r="J11" s="105"/>
      <c r="K11" s="105"/>
      <c r="L11" s="105"/>
    </row>
    <row r="12" spans="4:17" ht="30" x14ac:dyDescent="0.25">
      <c r="D12" s="113" t="s">
        <v>368</v>
      </c>
      <c r="E12" s="104"/>
      <c r="F12" s="105"/>
      <c r="G12" s="105"/>
      <c r="H12" s="105"/>
      <c r="I12" s="105"/>
      <c r="J12" s="105"/>
      <c r="K12" s="105"/>
      <c r="L12" s="105"/>
    </row>
    <row r="13" spans="4:17" x14ac:dyDescent="0.25">
      <c r="D13" s="106" t="s">
        <v>386</v>
      </c>
      <c r="E13" s="27">
        <v>10</v>
      </c>
      <c r="F13" s="12">
        <v>2.0533880903490758</v>
      </c>
      <c r="G13" s="12">
        <v>3.0674846625766872</v>
      </c>
      <c r="H13" s="12">
        <v>0.19400000000000001</v>
      </c>
      <c r="I13" s="12">
        <v>2.4676044241857792E-2</v>
      </c>
      <c r="J13" s="12">
        <v>19.399999999999999</v>
      </c>
      <c r="K13" s="12">
        <v>1.9</v>
      </c>
      <c r="L13" s="12" t="s">
        <v>26</v>
      </c>
    </row>
    <row r="14" spans="4:17" x14ac:dyDescent="0.25">
      <c r="D14" s="107" t="s">
        <v>387</v>
      </c>
      <c r="E14" s="27">
        <v>5</v>
      </c>
      <c r="F14" s="12">
        <v>1.0266940451745379</v>
      </c>
      <c r="G14" s="12">
        <v>1.5337423312883436</v>
      </c>
      <c r="H14" s="12">
        <v>0.19989999999999999</v>
      </c>
      <c r="I14" s="12">
        <v>2.5426501257460685E-2</v>
      </c>
      <c r="J14" s="12">
        <v>39.980000000000004</v>
      </c>
      <c r="K14" s="12">
        <v>16.66</v>
      </c>
      <c r="L14" s="12" t="s">
        <v>26</v>
      </c>
    </row>
    <row r="15" spans="4:17" x14ac:dyDescent="0.25">
      <c r="D15" s="107" t="s">
        <v>352</v>
      </c>
      <c r="E15" s="27">
        <v>8</v>
      </c>
      <c r="F15" s="12">
        <v>1.6427104722792607</v>
      </c>
      <c r="G15" s="12">
        <v>2.4539877300613497</v>
      </c>
      <c r="H15" s="12">
        <v>0.65100000000000002</v>
      </c>
      <c r="I15" s="12">
        <v>8.2804663924997024E-2</v>
      </c>
      <c r="J15" s="12">
        <v>81.375</v>
      </c>
      <c r="K15" s="12">
        <v>3.05</v>
      </c>
      <c r="L15" s="12" t="s">
        <v>26</v>
      </c>
    </row>
    <row r="16" spans="4:17" x14ac:dyDescent="0.25">
      <c r="D16" s="107" t="s">
        <v>353</v>
      </c>
      <c r="E16" s="27">
        <v>19</v>
      </c>
      <c r="F16" s="12">
        <v>3.9014373716632442</v>
      </c>
      <c r="G16" s="12">
        <v>5.8282208588957056</v>
      </c>
      <c r="H16" s="12">
        <v>2.6150000000000002</v>
      </c>
      <c r="I16" s="12">
        <v>0.33261781284772229</v>
      </c>
      <c r="J16" s="12">
        <v>137.63157894736841</v>
      </c>
      <c r="K16" s="12">
        <v>26.42</v>
      </c>
      <c r="L16" s="12" t="s">
        <v>25</v>
      </c>
    </row>
    <row r="17" spans="4:12" x14ac:dyDescent="0.25">
      <c r="D17" s="106" t="s">
        <v>388</v>
      </c>
      <c r="E17" s="27">
        <v>17</v>
      </c>
      <c r="F17" s="12">
        <v>3.4907597535934292</v>
      </c>
      <c r="G17" s="12">
        <v>5.2147239263803682</v>
      </c>
      <c r="H17" s="12">
        <v>4.2050000000000001</v>
      </c>
      <c r="I17" s="12">
        <v>0.53485961874748467</v>
      </c>
      <c r="J17" s="12">
        <v>247.35294117647058</v>
      </c>
      <c r="K17" s="12">
        <v>27.501000000000001</v>
      </c>
      <c r="L17" s="12" t="s">
        <v>25</v>
      </c>
    </row>
    <row r="18" spans="4:12" x14ac:dyDescent="0.25">
      <c r="D18" s="107" t="s">
        <v>389</v>
      </c>
      <c r="E18" s="27">
        <v>36</v>
      </c>
      <c r="F18" s="12">
        <v>7.3921971252566738</v>
      </c>
      <c r="G18" s="12">
        <v>11.042944785276074</v>
      </c>
      <c r="H18" s="12">
        <v>15.224</v>
      </c>
      <c r="I18" s="12">
        <v>1.9364334924641393</v>
      </c>
      <c r="J18" s="12">
        <v>422.88888888888891</v>
      </c>
      <c r="K18" s="12">
        <v>87.174999999999997</v>
      </c>
      <c r="L18" s="12" t="s">
        <v>25</v>
      </c>
    </row>
    <row r="19" spans="4:12" x14ac:dyDescent="0.25">
      <c r="D19" s="107" t="s">
        <v>390</v>
      </c>
      <c r="E19" s="27">
        <v>32</v>
      </c>
      <c r="F19" s="12">
        <v>6.5708418891170428</v>
      </c>
      <c r="G19" s="12">
        <v>9.8159509202453989</v>
      </c>
      <c r="H19" s="12">
        <v>25.265999999999998</v>
      </c>
      <c r="I19" s="12">
        <v>3.2137367722411287</v>
      </c>
      <c r="J19" s="12">
        <v>789.5625</v>
      </c>
      <c r="K19" s="12">
        <v>222.929</v>
      </c>
      <c r="L19" s="12">
        <v>6.9</v>
      </c>
    </row>
    <row r="20" spans="4:12" x14ac:dyDescent="0.25">
      <c r="D20" s="107" t="s">
        <v>372</v>
      </c>
      <c r="E20" s="27">
        <v>48</v>
      </c>
      <c r="F20" s="12">
        <v>9.8562628336755651</v>
      </c>
      <c r="G20" s="12">
        <v>14.723926380368098</v>
      </c>
      <c r="H20" s="12">
        <v>59.241399999999999</v>
      </c>
      <c r="I20" s="12">
        <v>7.535275295616465</v>
      </c>
      <c r="J20" s="12">
        <v>1234.1958333333334</v>
      </c>
      <c r="K20" s="12">
        <v>251.499</v>
      </c>
      <c r="L20" s="12">
        <v>20</v>
      </c>
    </row>
    <row r="21" spans="4:12" x14ac:dyDescent="0.25">
      <c r="D21" s="107" t="s">
        <v>373</v>
      </c>
      <c r="E21" s="27">
        <v>22</v>
      </c>
      <c r="F21" s="12">
        <v>4.517453798767967</v>
      </c>
      <c r="G21" s="12">
        <v>6.7484662576687118</v>
      </c>
      <c r="H21" s="12">
        <v>38.4497</v>
      </c>
      <c r="I21" s="12">
        <v>4.8906520530214408</v>
      </c>
      <c r="J21" s="12">
        <v>1747.7136363636362</v>
      </c>
      <c r="K21" s="12">
        <v>208.97300000000001</v>
      </c>
      <c r="L21" s="12" t="s">
        <v>25</v>
      </c>
    </row>
    <row r="22" spans="4:12" x14ac:dyDescent="0.25">
      <c r="D22" s="107" t="s">
        <v>374</v>
      </c>
      <c r="E22" s="27">
        <v>41</v>
      </c>
      <c r="F22" s="12">
        <v>8.4188911704312108</v>
      </c>
      <c r="G22" s="12">
        <v>12.576687116564417</v>
      </c>
      <c r="H22" s="12">
        <v>99.335999999999999</v>
      </c>
      <c r="I22" s="12">
        <v>12.635152220665907</v>
      </c>
      <c r="J22" s="12">
        <v>2422.8292682926831</v>
      </c>
      <c r="K22" s="12">
        <v>338.27499999999998</v>
      </c>
      <c r="L22" s="12">
        <v>115.7</v>
      </c>
    </row>
    <row r="23" spans="4:12" x14ac:dyDescent="0.25">
      <c r="D23" s="107" t="s">
        <v>357</v>
      </c>
      <c r="E23" s="27">
        <v>34</v>
      </c>
      <c r="F23" s="12">
        <v>6.9815195071868583</v>
      </c>
      <c r="G23" s="12">
        <v>10.429447852760736</v>
      </c>
      <c r="H23" s="12">
        <v>113.63800000000001</v>
      </c>
      <c r="I23" s="12">
        <v>14.45431090492905</v>
      </c>
      <c r="J23" s="12">
        <v>3342.294117647059</v>
      </c>
      <c r="K23" s="12">
        <v>456.36</v>
      </c>
      <c r="L23" s="12">
        <v>144.80000000000001</v>
      </c>
    </row>
    <row r="24" spans="4:12" x14ac:dyDescent="0.25">
      <c r="D24" s="107" t="s">
        <v>391</v>
      </c>
      <c r="E24" s="27">
        <v>54</v>
      </c>
      <c r="F24" s="12">
        <v>11.08829568788501</v>
      </c>
      <c r="G24" s="12">
        <v>16.564417177914109</v>
      </c>
      <c r="H24" s="12">
        <v>427.16759999999999</v>
      </c>
      <c r="I24" s="12">
        <v>54.334054620042338</v>
      </c>
      <c r="J24" s="12">
        <v>7910.5111111111109</v>
      </c>
      <c r="K24" s="12">
        <v>1511.325</v>
      </c>
      <c r="L24" s="12">
        <v>508.71300000000002</v>
      </c>
    </row>
    <row r="25" spans="4:12" x14ac:dyDescent="0.25">
      <c r="D25" s="107" t="s">
        <v>392</v>
      </c>
      <c r="E25" s="27">
        <v>326</v>
      </c>
      <c r="F25" s="12">
        <v>66.940451745379875</v>
      </c>
      <c r="G25" s="12">
        <v>100</v>
      </c>
      <c r="H25" s="12">
        <v>786.18760000000009</v>
      </c>
      <c r="I25" s="12">
        <v>100.00000000000001</v>
      </c>
      <c r="J25" s="12">
        <v>2411.6184049079757</v>
      </c>
      <c r="K25" s="12">
        <v>3152.067</v>
      </c>
      <c r="L25" s="12">
        <v>820.51300000000003</v>
      </c>
    </row>
    <row r="26" spans="4:12" x14ac:dyDescent="0.2">
      <c r="D26" s="114" t="s">
        <v>376</v>
      </c>
      <c r="E26" s="27">
        <v>161</v>
      </c>
      <c r="F26" s="12">
        <v>33.059548254620125</v>
      </c>
      <c r="G26" s="105" t="s">
        <v>377</v>
      </c>
      <c r="H26" s="105" t="s">
        <v>377</v>
      </c>
      <c r="I26" s="105" t="s">
        <v>377</v>
      </c>
      <c r="J26" s="105" t="s">
        <v>377</v>
      </c>
      <c r="K26" s="12">
        <v>663.37300000000005</v>
      </c>
      <c r="L26" s="12">
        <v>591.04499999999996</v>
      </c>
    </row>
    <row r="27" spans="4:12" x14ac:dyDescent="0.2">
      <c r="D27" s="115" t="s">
        <v>378</v>
      </c>
      <c r="E27" s="27">
        <v>487</v>
      </c>
      <c r="F27" s="12">
        <v>100</v>
      </c>
      <c r="G27" s="105" t="s">
        <v>377</v>
      </c>
      <c r="H27" s="12">
        <v>786.18760000000009</v>
      </c>
      <c r="I27" s="12">
        <v>100.00000000000001</v>
      </c>
      <c r="J27" s="12">
        <v>1614.3482546201235</v>
      </c>
      <c r="K27" s="12">
        <v>3815.44</v>
      </c>
      <c r="L27" s="12">
        <v>1411.558</v>
      </c>
    </row>
  </sheetData>
  <mergeCells count="16">
    <mergeCell ref="O2:Q2"/>
    <mergeCell ref="D10:L10"/>
    <mergeCell ref="E1:L1"/>
    <mergeCell ref="D2:L2"/>
    <mergeCell ref="D3:D8"/>
    <mergeCell ref="E3:G3"/>
    <mergeCell ref="H3:J3"/>
    <mergeCell ref="K3:K8"/>
    <mergeCell ref="L3:L8"/>
    <mergeCell ref="E4:E8"/>
    <mergeCell ref="F4:G4"/>
    <mergeCell ref="H4:H8"/>
    <mergeCell ref="I4:I8"/>
    <mergeCell ref="J4:J8"/>
    <mergeCell ref="F5:F8"/>
    <mergeCell ref="G5:G8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D1:N20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6.8984375" style="1" customWidth="1"/>
    <col min="6" max="6" width="9" style="1" customWidth="1"/>
    <col min="7" max="7" width="9.296875" style="1" customWidth="1"/>
    <col min="8" max="8" width="6.796875" style="1" customWidth="1"/>
    <col min="9" max="9" width="7.796875" style="1" customWidth="1"/>
    <col min="10" max="10" width="11.5" style="1" customWidth="1"/>
    <col min="11" max="11" width="8.59765625" style="1" customWidth="1"/>
    <col min="12" max="12" width="8.3984375" style="1" customWidth="1"/>
    <col min="13" max="13" width="21.79687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867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310" t="s">
        <v>197</v>
      </c>
      <c r="E2" s="310"/>
      <c r="F2" s="310"/>
      <c r="G2" s="310"/>
      <c r="H2" s="310"/>
      <c r="I2" s="310"/>
      <c r="J2" s="310"/>
      <c r="K2" s="310"/>
      <c r="L2" s="310"/>
      <c r="M2" s="310"/>
    </row>
    <row r="3" spans="4:14" ht="43.5" customHeight="1" x14ac:dyDescent="0.2">
      <c r="D3" s="407"/>
      <c r="E3" s="380" t="s">
        <v>334</v>
      </c>
      <c r="F3" s="381"/>
      <c r="G3" s="382"/>
      <c r="H3" s="380" t="s">
        <v>393</v>
      </c>
      <c r="I3" s="381"/>
      <c r="J3" s="381"/>
      <c r="K3" s="382"/>
      <c r="L3" s="380" t="s">
        <v>336</v>
      </c>
      <c r="M3" s="381"/>
    </row>
    <row r="4" spans="4:14" ht="15" customHeight="1" x14ac:dyDescent="0.2">
      <c r="D4" s="408"/>
      <c r="E4" s="410" t="s">
        <v>201</v>
      </c>
      <c r="F4" s="380" t="s">
        <v>337</v>
      </c>
      <c r="G4" s="382"/>
      <c r="H4" s="383" t="s">
        <v>394</v>
      </c>
      <c r="I4" s="383" t="s">
        <v>395</v>
      </c>
      <c r="J4" s="383" t="s">
        <v>396</v>
      </c>
      <c r="K4" s="383" t="s">
        <v>397</v>
      </c>
      <c r="L4" s="383" t="s">
        <v>398</v>
      </c>
      <c r="M4" s="383" t="s">
        <v>399</v>
      </c>
    </row>
    <row r="5" spans="4:14" ht="64.5" customHeight="1" x14ac:dyDescent="0.2">
      <c r="D5" s="408"/>
      <c r="E5" s="410"/>
      <c r="F5" s="185" t="s">
        <v>385</v>
      </c>
      <c r="G5" s="185" t="s">
        <v>400</v>
      </c>
      <c r="H5" s="384"/>
      <c r="I5" s="384"/>
      <c r="J5" s="384"/>
      <c r="K5" s="384"/>
      <c r="L5" s="384"/>
      <c r="M5" s="384"/>
    </row>
    <row r="6" spans="4:14" x14ac:dyDescent="0.2">
      <c r="D6" s="409"/>
      <c r="E6" s="116">
        <v>1</v>
      </c>
      <c r="F6" s="271">
        <v>2</v>
      </c>
      <c r="G6" s="183">
        <v>3</v>
      </c>
      <c r="H6" s="183">
        <v>4</v>
      </c>
      <c r="I6" s="183">
        <v>5</v>
      </c>
      <c r="J6" s="183">
        <v>6</v>
      </c>
      <c r="K6" s="183">
        <v>7</v>
      </c>
      <c r="L6" s="182">
        <v>8</v>
      </c>
      <c r="M6" s="182">
        <v>9</v>
      </c>
    </row>
    <row r="7" spans="4:14" x14ac:dyDescent="0.25">
      <c r="D7" s="394" t="s">
        <v>345</v>
      </c>
      <c r="E7" s="392"/>
      <c r="F7" s="392"/>
      <c r="G7" s="392"/>
      <c r="H7" s="392"/>
      <c r="I7" s="392"/>
      <c r="J7" s="392"/>
      <c r="K7" s="392"/>
      <c r="L7" s="392"/>
      <c r="M7" s="395"/>
    </row>
    <row r="8" spans="4:14" ht="30" x14ac:dyDescent="0.2">
      <c r="D8" s="119" t="s">
        <v>367</v>
      </c>
      <c r="E8" s="104"/>
      <c r="F8" s="105"/>
      <c r="G8" s="105"/>
      <c r="H8" s="105"/>
      <c r="I8" s="105"/>
      <c r="J8" s="105"/>
      <c r="K8" s="105"/>
      <c r="L8" s="120"/>
      <c r="M8" s="120"/>
    </row>
    <row r="9" spans="4:14" x14ac:dyDescent="0.2">
      <c r="D9" s="121" t="s">
        <v>401</v>
      </c>
      <c r="E9" s="104"/>
      <c r="F9" s="105"/>
      <c r="G9" s="105"/>
      <c r="H9" s="105"/>
      <c r="I9" s="105"/>
      <c r="J9" s="105"/>
      <c r="K9" s="105"/>
      <c r="L9" s="120"/>
      <c r="M9" s="120"/>
    </row>
    <row r="10" spans="4:14" x14ac:dyDescent="0.25">
      <c r="D10" s="107" t="s">
        <v>402</v>
      </c>
      <c r="E10" s="27">
        <v>13</v>
      </c>
      <c r="F10" s="12">
        <v>2.6694045174537986</v>
      </c>
      <c r="G10" s="12">
        <v>16.883116883116884</v>
      </c>
      <c r="H10" s="12">
        <v>0.58099999999999996</v>
      </c>
      <c r="I10" s="12">
        <v>0.50686580705948037</v>
      </c>
      <c r="J10" s="12">
        <v>44.692307692307693</v>
      </c>
      <c r="K10" s="12">
        <v>9.7087378640776691</v>
      </c>
      <c r="L10" s="122" t="s">
        <v>26</v>
      </c>
      <c r="M10" s="122">
        <v>4</v>
      </c>
    </row>
    <row r="11" spans="4:14" x14ac:dyDescent="0.25">
      <c r="D11" s="106" t="s">
        <v>403</v>
      </c>
      <c r="E11" s="27">
        <v>12</v>
      </c>
      <c r="F11" s="12">
        <v>2.4640657084188913</v>
      </c>
      <c r="G11" s="12">
        <v>15.584415584415584</v>
      </c>
      <c r="H11" s="12">
        <v>2.379</v>
      </c>
      <c r="I11" s="12">
        <v>2.0754453614363233</v>
      </c>
      <c r="J11" s="12">
        <v>198.25</v>
      </c>
      <c r="K11" s="12">
        <v>4.6809146967735344</v>
      </c>
      <c r="L11" s="122">
        <v>6</v>
      </c>
      <c r="M11" s="122">
        <v>7</v>
      </c>
    </row>
    <row r="12" spans="4:14" x14ac:dyDescent="0.25">
      <c r="D12" s="107" t="s">
        <v>404</v>
      </c>
      <c r="E12" s="27">
        <v>10</v>
      </c>
      <c r="F12" s="12">
        <v>2.0533880903490758</v>
      </c>
      <c r="G12" s="12">
        <v>12.987012987012987</v>
      </c>
      <c r="H12" s="12">
        <v>4.05</v>
      </c>
      <c r="I12" s="12">
        <v>3.5332298082459479</v>
      </c>
      <c r="J12" s="12">
        <v>405</v>
      </c>
      <c r="K12" s="12">
        <v>6.7048872833948918</v>
      </c>
      <c r="L12" s="122">
        <v>8</v>
      </c>
      <c r="M12" s="122">
        <v>9</v>
      </c>
    </row>
    <row r="13" spans="4:14" x14ac:dyDescent="0.25">
      <c r="D13" s="107" t="s">
        <v>405</v>
      </c>
      <c r="E13" s="27">
        <v>14</v>
      </c>
      <c r="F13" s="12">
        <v>2.8747433264887063</v>
      </c>
      <c r="G13" s="12">
        <v>18.181818181818183</v>
      </c>
      <c r="H13" s="12">
        <v>10.037000000000001</v>
      </c>
      <c r="I13" s="12">
        <v>8.7563031074974269</v>
      </c>
      <c r="J13" s="12">
        <v>716.92857142857144</v>
      </c>
      <c r="K13" s="12">
        <v>16.72164467546315</v>
      </c>
      <c r="L13" s="122">
        <v>11</v>
      </c>
      <c r="M13" s="122">
        <v>12</v>
      </c>
    </row>
    <row r="14" spans="4:14" x14ac:dyDescent="0.25">
      <c r="D14" s="107" t="s">
        <v>406</v>
      </c>
      <c r="E14" s="27">
        <v>12</v>
      </c>
      <c r="F14" s="12">
        <v>2.4640657084188913</v>
      </c>
      <c r="G14" s="12">
        <v>15.584415584415584</v>
      </c>
      <c r="H14" s="12">
        <v>15.315</v>
      </c>
      <c r="I14" s="12">
        <v>13.360843089700417</v>
      </c>
      <c r="J14" s="12">
        <v>1276.25</v>
      </c>
      <c r="K14" s="12">
        <v>22.499294831112049</v>
      </c>
      <c r="L14" s="122">
        <v>10</v>
      </c>
      <c r="M14" s="122">
        <v>10</v>
      </c>
    </row>
    <row r="15" spans="4:14" x14ac:dyDescent="0.25">
      <c r="D15" s="107" t="s">
        <v>407</v>
      </c>
      <c r="E15" s="27">
        <v>8</v>
      </c>
      <c r="F15" s="12">
        <v>1.6427104722792607</v>
      </c>
      <c r="G15" s="12">
        <v>10.38961038961039</v>
      </c>
      <c r="H15" s="12">
        <v>15.943</v>
      </c>
      <c r="I15" s="12">
        <v>13.908711810583986</v>
      </c>
      <c r="J15" s="12">
        <v>1992.875</v>
      </c>
      <c r="K15" s="12">
        <v>26.377353495913436</v>
      </c>
      <c r="L15" s="122">
        <v>6</v>
      </c>
      <c r="M15" s="122">
        <v>5</v>
      </c>
    </row>
    <row r="16" spans="4:14" x14ac:dyDescent="0.25">
      <c r="D16" s="107" t="s">
        <v>408</v>
      </c>
      <c r="E16" s="27">
        <v>4</v>
      </c>
      <c r="F16" s="12">
        <v>0.82135523613963035</v>
      </c>
      <c r="G16" s="12">
        <v>5.1948051948051948</v>
      </c>
      <c r="H16" s="12">
        <v>17.815000000000001</v>
      </c>
      <c r="I16" s="12">
        <v>15.541849144173224</v>
      </c>
      <c r="J16" s="12">
        <v>4453.75</v>
      </c>
      <c r="K16" s="12">
        <v>76.132478632478637</v>
      </c>
      <c r="L16" s="122">
        <v>4</v>
      </c>
      <c r="M16" s="122">
        <v>4</v>
      </c>
    </row>
    <row r="17" spans="4:13" x14ac:dyDescent="0.25">
      <c r="D17" s="107" t="s">
        <v>409</v>
      </c>
      <c r="E17" s="27">
        <v>4</v>
      </c>
      <c r="F17" s="12">
        <v>0.82135523613963035</v>
      </c>
      <c r="G17" s="12">
        <v>5.1948051948051948</v>
      </c>
      <c r="H17" s="12">
        <v>48.506</v>
      </c>
      <c r="I17" s="12">
        <v>42.316751871303197</v>
      </c>
      <c r="J17" s="12">
        <v>12126.5</v>
      </c>
      <c r="K17" s="12" t="s">
        <v>26</v>
      </c>
      <c r="L17" s="122">
        <v>3</v>
      </c>
      <c r="M17" s="122">
        <v>4</v>
      </c>
    </row>
    <row r="18" spans="4:13" x14ac:dyDescent="0.25">
      <c r="D18" s="107" t="s">
        <v>201</v>
      </c>
      <c r="E18" s="27">
        <v>77</v>
      </c>
      <c r="F18" s="12">
        <v>15.811088295687885</v>
      </c>
      <c r="G18" s="12">
        <v>100</v>
      </c>
      <c r="H18" s="12">
        <v>114.626</v>
      </c>
      <c r="I18" s="12">
        <v>100</v>
      </c>
      <c r="J18" s="12">
        <v>1488.6493506493507</v>
      </c>
      <c r="K18" s="12">
        <v>34.825253944903501</v>
      </c>
      <c r="L18" s="122">
        <v>48</v>
      </c>
      <c r="M18" s="122">
        <v>55</v>
      </c>
    </row>
    <row r="19" spans="4:13" x14ac:dyDescent="0.25">
      <c r="D19" s="109" t="s">
        <v>410</v>
      </c>
      <c r="E19" s="27">
        <v>410</v>
      </c>
      <c r="F19" s="12">
        <v>84.188911704312119</v>
      </c>
      <c r="G19" s="105" t="s">
        <v>377</v>
      </c>
      <c r="H19" s="105" t="s">
        <v>377</v>
      </c>
      <c r="I19" s="105" t="s">
        <v>377</v>
      </c>
      <c r="J19" s="105" t="s">
        <v>377</v>
      </c>
      <c r="K19" s="105" t="s">
        <v>377</v>
      </c>
      <c r="L19" s="122">
        <v>201</v>
      </c>
      <c r="M19" s="122">
        <v>206</v>
      </c>
    </row>
    <row r="20" spans="4:13" x14ac:dyDescent="0.25">
      <c r="D20" s="110" t="s">
        <v>378</v>
      </c>
      <c r="E20" s="27">
        <v>487</v>
      </c>
      <c r="F20" s="12">
        <v>100</v>
      </c>
      <c r="G20" s="105" t="s">
        <v>377</v>
      </c>
      <c r="H20" s="12">
        <v>114.626</v>
      </c>
      <c r="I20" s="12">
        <v>100</v>
      </c>
      <c r="J20" s="12">
        <v>235.37166324435319</v>
      </c>
      <c r="K20" s="12">
        <v>7.9219687529177971</v>
      </c>
      <c r="L20" s="122">
        <v>249</v>
      </c>
      <c r="M20" s="122">
        <v>261</v>
      </c>
    </row>
  </sheetData>
  <mergeCells count="15">
    <mergeCell ref="D7:M7"/>
    <mergeCell ref="E1:M1"/>
    <mergeCell ref="D2:M2"/>
    <mergeCell ref="D3:D6"/>
    <mergeCell ref="E3:G3"/>
    <mergeCell ref="H3:K3"/>
    <mergeCell ref="L3:M3"/>
    <mergeCell ref="E4:E5"/>
    <mergeCell ref="F4:G4"/>
    <mergeCell ref="H4:H5"/>
    <mergeCell ref="I4:I5"/>
    <mergeCell ref="J4:J5"/>
    <mergeCell ref="K4:K5"/>
    <mergeCell ref="L4:L5"/>
    <mergeCell ref="M4:M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D1:N21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7.5" style="1" customWidth="1"/>
    <col min="6" max="6" width="9.69921875" style="1" customWidth="1"/>
    <col min="7" max="7" width="9.5976562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8.69921875" style="1" customWidth="1"/>
    <col min="13" max="13" width="20.1992187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868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310" t="s">
        <v>197</v>
      </c>
      <c r="E2" s="310"/>
      <c r="F2" s="310"/>
      <c r="G2" s="310"/>
      <c r="H2" s="310"/>
      <c r="I2" s="310"/>
      <c r="J2" s="310"/>
      <c r="K2" s="310"/>
      <c r="L2" s="310"/>
      <c r="M2" s="310"/>
    </row>
    <row r="3" spans="4:14" ht="30.75" customHeight="1" x14ac:dyDescent="0.2">
      <c r="D3" s="414"/>
      <c r="E3" s="380" t="s">
        <v>334</v>
      </c>
      <c r="F3" s="381"/>
      <c r="G3" s="382"/>
      <c r="H3" s="380" t="s">
        <v>411</v>
      </c>
      <c r="I3" s="381"/>
      <c r="J3" s="381"/>
      <c r="K3" s="382"/>
      <c r="L3" s="380" t="s">
        <v>336</v>
      </c>
      <c r="M3" s="381"/>
    </row>
    <row r="4" spans="4:14" ht="12.75" customHeight="1" x14ac:dyDescent="0.2">
      <c r="D4" s="415"/>
      <c r="E4" s="410" t="s">
        <v>201</v>
      </c>
      <c r="F4" s="380" t="s">
        <v>337</v>
      </c>
      <c r="G4" s="382"/>
      <c r="H4" s="383" t="s">
        <v>412</v>
      </c>
      <c r="I4" s="383" t="s">
        <v>395</v>
      </c>
      <c r="J4" s="383" t="s">
        <v>413</v>
      </c>
      <c r="K4" s="383" t="s">
        <v>414</v>
      </c>
      <c r="L4" s="383" t="s">
        <v>398</v>
      </c>
      <c r="M4" s="383" t="s">
        <v>399</v>
      </c>
    </row>
    <row r="5" spans="4:14" ht="69" customHeight="1" x14ac:dyDescent="0.2">
      <c r="D5" s="415"/>
      <c r="E5" s="410"/>
      <c r="F5" s="185" t="s">
        <v>385</v>
      </c>
      <c r="G5" s="185" t="s">
        <v>400</v>
      </c>
      <c r="H5" s="384"/>
      <c r="I5" s="384"/>
      <c r="J5" s="384"/>
      <c r="K5" s="384"/>
      <c r="L5" s="384"/>
      <c r="M5" s="384"/>
    </row>
    <row r="6" spans="4:14" x14ac:dyDescent="0.2">
      <c r="D6" s="416"/>
      <c r="E6" s="116">
        <v>1</v>
      </c>
      <c r="F6" s="117">
        <v>2</v>
      </c>
      <c r="G6" s="117">
        <v>3</v>
      </c>
      <c r="H6" s="117">
        <v>4</v>
      </c>
      <c r="I6" s="117">
        <v>5</v>
      </c>
      <c r="J6" s="117">
        <v>6</v>
      </c>
      <c r="K6" s="118">
        <v>7</v>
      </c>
      <c r="L6" s="118">
        <v>8</v>
      </c>
      <c r="M6" s="118">
        <v>9</v>
      </c>
    </row>
    <row r="7" spans="4:14" x14ac:dyDescent="0.2">
      <c r="D7" s="411" t="s">
        <v>345</v>
      </c>
      <c r="E7" s="412"/>
      <c r="F7" s="412"/>
      <c r="G7" s="412"/>
      <c r="H7" s="412"/>
      <c r="I7" s="412"/>
      <c r="J7" s="412"/>
      <c r="K7" s="412"/>
      <c r="L7" s="412"/>
      <c r="M7" s="413"/>
    </row>
    <row r="8" spans="4:14" ht="30" x14ac:dyDescent="0.2">
      <c r="D8" s="119" t="s">
        <v>367</v>
      </c>
      <c r="E8" s="104"/>
      <c r="F8" s="105"/>
      <c r="G8" s="105"/>
      <c r="H8" s="105"/>
      <c r="I8" s="105"/>
      <c r="J8" s="105"/>
      <c r="K8" s="105"/>
      <c r="L8" s="120"/>
      <c r="M8" s="120"/>
    </row>
    <row r="9" spans="4:14" x14ac:dyDescent="0.2">
      <c r="D9" s="121" t="s">
        <v>401</v>
      </c>
      <c r="E9" s="104"/>
      <c r="F9" s="105"/>
      <c r="G9" s="105"/>
      <c r="H9" s="105"/>
      <c r="I9" s="105"/>
      <c r="J9" s="105"/>
      <c r="K9" s="105"/>
      <c r="L9" s="120"/>
      <c r="M9" s="120"/>
    </row>
    <row r="10" spans="4:14" x14ac:dyDescent="0.25">
      <c r="D10" s="106" t="s">
        <v>415</v>
      </c>
      <c r="E10" s="27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2" t="s">
        <v>26</v>
      </c>
      <c r="M10" s="122" t="s">
        <v>26</v>
      </c>
    </row>
    <row r="11" spans="4:14" x14ac:dyDescent="0.25">
      <c r="D11" s="106" t="s">
        <v>416</v>
      </c>
      <c r="E11" s="27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2" t="s">
        <v>26</v>
      </c>
      <c r="M11" s="122" t="s">
        <v>26</v>
      </c>
    </row>
    <row r="12" spans="4:14" x14ac:dyDescent="0.25">
      <c r="D12" s="107" t="s">
        <v>404</v>
      </c>
      <c r="E12" s="27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2" t="s">
        <v>26</v>
      </c>
      <c r="M12" s="122" t="s">
        <v>26</v>
      </c>
    </row>
    <row r="13" spans="4:14" x14ac:dyDescent="0.25">
      <c r="D13" s="107" t="s">
        <v>417</v>
      </c>
      <c r="E13" s="27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2" t="s">
        <v>26</v>
      </c>
      <c r="M13" s="122" t="s">
        <v>26</v>
      </c>
    </row>
    <row r="14" spans="4:14" x14ac:dyDescent="0.25">
      <c r="D14" s="107" t="s">
        <v>418</v>
      </c>
      <c r="E14" s="27" t="s">
        <v>25</v>
      </c>
      <c r="F14" s="12" t="s">
        <v>25</v>
      </c>
      <c r="G14" s="12" t="s">
        <v>25</v>
      </c>
      <c r="H14" s="12" t="s">
        <v>25</v>
      </c>
      <c r="I14" s="12" t="s">
        <v>25</v>
      </c>
      <c r="J14" s="12" t="s">
        <v>25</v>
      </c>
      <c r="K14" s="12" t="s">
        <v>25</v>
      </c>
      <c r="L14" s="122" t="s">
        <v>26</v>
      </c>
      <c r="M14" s="122" t="s">
        <v>25</v>
      </c>
    </row>
    <row r="15" spans="4:14" x14ac:dyDescent="0.25">
      <c r="D15" s="107" t="s">
        <v>419</v>
      </c>
      <c r="E15" s="27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2" t="s">
        <v>26</v>
      </c>
      <c r="M15" s="122" t="s">
        <v>26</v>
      </c>
    </row>
    <row r="16" spans="4:14" x14ac:dyDescent="0.25">
      <c r="D16" s="107" t="s">
        <v>420</v>
      </c>
      <c r="E16" s="27" t="s">
        <v>25</v>
      </c>
      <c r="F16" s="12" t="s">
        <v>25</v>
      </c>
      <c r="G16" s="12" t="s">
        <v>25</v>
      </c>
      <c r="H16" s="12" t="s">
        <v>25</v>
      </c>
      <c r="I16" s="12" t="s">
        <v>25</v>
      </c>
      <c r="J16" s="12" t="s">
        <v>25</v>
      </c>
      <c r="K16" s="12" t="s">
        <v>26</v>
      </c>
      <c r="L16" s="122" t="s">
        <v>25</v>
      </c>
      <c r="M16" s="122" t="s">
        <v>25</v>
      </c>
    </row>
    <row r="17" spans="4:13" x14ac:dyDescent="0.25">
      <c r="D17" s="107" t="s">
        <v>421</v>
      </c>
      <c r="E17" s="27">
        <v>5</v>
      </c>
      <c r="F17" s="12">
        <v>1.0266940451745379</v>
      </c>
      <c r="G17" s="12">
        <v>19.23076923076923</v>
      </c>
      <c r="H17" s="12">
        <v>73.962000000000003</v>
      </c>
      <c r="I17" s="12">
        <v>3.3506387605327537</v>
      </c>
      <c r="J17" s="12">
        <v>14792.4</v>
      </c>
      <c r="K17" s="12" t="s">
        <v>26</v>
      </c>
      <c r="L17" s="122" t="s">
        <v>25</v>
      </c>
      <c r="M17" s="122" t="s">
        <v>25</v>
      </c>
    </row>
    <row r="18" spans="4:13" x14ac:dyDescent="0.25">
      <c r="D18" s="107" t="s">
        <v>422</v>
      </c>
      <c r="E18" s="27">
        <v>18</v>
      </c>
      <c r="F18" s="12">
        <v>3.6960985626283369</v>
      </c>
      <c r="G18" s="12">
        <v>69.230769230769226</v>
      </c>
      <c r="H18" s="12">
        <v>2117.5810000000001</v>
      </c>
      <c r="I18" s="12">
        <v>95.931004802029534</v>
      </c>
      <c r="J18" s="12">
        <v>117643.38888888889</v>
      </c>
      <c r="K18" s="12">
        <v>15838.302169035152</v>
      </c>
      <c r="L18" s="122">
        <v>13</v>
      </c>
      <c r="M18" s="122">
        <v>10</v>
      </c>
    </row>
    <row r="19" spans="4:13" x14ac:dyDescent="0.25">
      <c r="D19" s="107" t="s">
        <v>201</v>
      </c>
      <c r="E19" s="27">
        <v>26</v>
      </c>
      <c r="F19" s="12">
        <v>5.3388090349075972</v>
      </c>
      <c r="G19" s="12">
        <v>100</v>
      </c>
      <c r="H19" s="12">
        <v>2207.4</v>
      </c>
      <c r="I19" s="12">
        <v>100</v>
      </c>
      <c r="J19" s="12">
        <v>84900</v>
      </c>
      <c r="K19" s="12">
        <v>11951.272333513805</v>
      </c>
      <c r="L19" s="122">
        <v>18</v>
      </c>
      <c r="M19" s="122">
        <v>15</v>
      </c>
    </row>
    <row r="20" spans="4:13" x14ac:dyDescent="0.25">
      <c r="D20" s="109" t="s">
        <v>410</v>
      </c>
      <c r="E20" s="27">
        <v>461</v>
      </c>
      <c r="F20" s="12">
        <v>94.661190965092402</v>
      </c>
      <c r="G20" s="105" t="s">
        <v>377</v>
      </c>
      <c r="H20" s="105" t="s">
        <v>377</v>
      </c>
      <c r="I20" s="105" t="s">
        <v>377</v>
      </c>
      <c r="J20" s="105" t="s">
        <v>377</v>
      </c>
      <c r="K20" s="105" t="s">
        <v>377</v>
      </c>
      <c r="L20" s="122">
        <v>231</v>
      </c>
      <c r="M20" s="122">
        <v>246</v>
      </c>
    </row>
    <row r="21" spans="4:13" x14ac:dyDescent="0.25">
      <c r="D21" s="110" t="s">
        <v>378</v>
      </c>
      <c r="E21" s="27">
        <v>487</v>
      </c>
      <c r="F21" s="12">
        <v>100</v>
      </c>
      <c r="G21" s="105" t="s">
        <v>377</v>
      </c>
      <c r="H21" s="12">
        <v>2207.4</v>
      </c>
      <c r="I21" s="12">
        <v>100</v>
      </c>
      <c r="J21" s="12">
        <v>4532.6488706365499</v>
      </c>
      <c r="K21" s="12">
        <v>159.95256928796175</v>
      </c>
      <c r="L21" s="122">
        <v>249</v>
      </c>
      <c r="M21" s="122">
        <v>261</v>
      </c>
    </row>
  </sheetData>
  <mergeCells count="15">
    <mergeCell ref="D7:M7"/>
    <mergeCell ref="E1:M1"/>
    <mergeCell ref="D2:M2"/>
    <mergeCell ref="D3:D6"/>
    <mergeCell ref="E3:G3"/>
    <mergeCell ref="H3:K3"/>
    <mergeCell ref="L3:M3"/>
    <mergeCell ref="E4:E5"/>
    <mergeCell ref="F4:G4"/>
    <mergeCell ref="H4:H5"/>
    <mergeCell ref="I4:I5"/>
    <mergeCell ref="J4:J5"/>
    <mergeCell ref="K4:K5"/>
    <mergeCell ref="L4:L5"/>
    <mergeCell ref="M4:M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D1:N21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6.296875" style="1" customWidth="1"/>
    <col min="6" max="6" width="8.796875" style="1" customWidth="1"/>
    <col min="7" max="7" width="9.8984375" style="1" customWidth="1"/>
    <col min="8" max="8" width="6.8984375" style="1" customWidth="1"/>
    <col min="9" max="9" width="7.796875" style="1" customWidth="1"/>
    <col min="10" max="10" width="10.59765625" style="1" customWidth="1"/>
    <col min="11" max="11" width="10.5" style="1" customWidth="1"/>
    <col min="12" max="12" width="8.19921875" style="1" customWidth="1"/>
    <col min="13" max="13" width="22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869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310" t="s">
        <v>197</v>
      </c>
      <c r="E2" s="310"/>
      <c r="F2" s="310"/>
      <c r="G2" s="310"/>
      <c r="H2" s="310"/>
      <c r="I2" s="310"/>
      <c r="J2" s="310"/>
      <c r="K2" s="310"/>
      <c r="L2" s="310"/>
      <c r="M2" s="310"/>
    </row>
    <row r="3" spans="4:14" ht="33" customHeight="1" x14ac:dyDescent="0.2">
      <c r="D3" s="417"/>
      <c r="E3" s="380" t="s">
        <v>334</v>
      </c>
      <c r="F3" s="381"/>
      <c r="G3" s="382"/>
      <c r="H3" s="380" t="s">
        <v>423</v>
      </c>
      <c r="I3" s="381"/>
      <c r="J3" s="381"/>
      <c r="K3" s="382"/>
      <c r="L3" s="380" t="s">
        <v>336</v>
      </c>
      <c r="M3" s="381"/>
    </row>
    <row r="4" spans="4:14" ht="15" customHeight="1" x14ac:dyDescent="0.2">
      <c r="D4" s="418"/>
      <c r="E4" s="410" t="s">
        <v>201</v>
      </c>
      <c r="F4" s="380" t="s">
        <v>337</v>
      </c>
      <c r="G4" s="382"/>
      <c r="H4" s="383" t="s">
        <v>394</v>
      </c>
      <c r="I4" s="383" t="s">
        <v>395</v>
      </c>
      <c r="J4" s="383" t="s">
        <v>413</v>
      </c>
      <c r="K4" s="383" t="s">
        <v>424</v>
      </c>
      <c r="L4" s="383" t="s">
        <v>398</v>
      </c>
      <c r="M4" s="383" t="s">
        <v>399</v>
      </c>
    </row>
    <row r="5" spans="4:14" ht="65.25" customHeight="1" x14ac:dyDescent="0.2">
      <c r="D5" s="418"/>
      <c r="E5" s="410"/>
      <c r="F5" s="185" t="s">
        <v>385</v>
      </c>
      <c r="G5" s="185" t="s">
        <v>400</v>
      </c>
      <c r="H5" s="384"/>
      <c r="I5" s="384"/>
      <c r="J5" s="384"/>
      <c r="K5" s="384"/>
      <c r="L5" s="384"/>
      <c r="M5" s="384"/>
    </row>
    <row r="6" spans="4:14" x14ac:dyDescent="0.2">
      <c r="D6" s="419"/>
      <c r="E6" s="116">
        <v>1</v>
      </c>
      <c r="F6" s="117">
        <v>2</v>
      </c>
      <c r="G6" s="117">
        <v>3</v>
      </c>
      <c r="H6" s="117">
        <v>4</v>
      </c>
      <c r="I6" s="117">
        <v>5</v>
      </c>
      <c r="J6" s="117">
        <v>6</v>
      </c>
      <c r="K6" s="118">
        <v>7</v>
      </c>
      <c r="L6" s="118">
        <v>8</v>
      </c>
      <c r="M6" s="118">
        <v>9</v>
      </c>
    </row>
    <row r="7" spans="4:14" x14ac:dyDescent="0.25">
      <c r="D7" s="394" t="s">
        <v>345</v>
      </c>
      <c r="E7" s="392"/>
      <c r="F7" s="392"/>
      <c r="G7" s="392"/>
      <c r="H7" s="392"/>
      <c r="I7" s="392"/>
      <c r="J7" s="392"/>
      <c r="K7" s="392"/>
      <c r="L7" s="392"/>
      <c r="M7" s="395"/>
    </row>
    <row r="8" spans="4:14" ht="30" x14ac:dyDescent="0.2">
      <c r="D8" s="119" t="s">
        <v>367</v>
      </c>
      <c r="E8" s="104"/>
      <c r="F8" s="105"/>
      <c r="G8" s="105"/>
      <c r="H8" s="105"/>
      <c r="I8" s="105"/>
      <c r="J8" s="105"/>
      <c r="K8" s="105"/>
      <c r="L8" s="120"/>
      <c r="M8" s="120"/>
    </row>
    <row r="9" spans="4:14" x14ac:dyDescent="0.2">
      <c r="D9" s="121" t="s">
        <v>401</v>
      </c>
      <c r="E9" s="104"/>
      <c r="F9" s="105"/>
      <c r="G9" s="105"/>
      <c r="H9" s="105"/>
      <c r="I9" s="105"/>
      <c r="J9" s="105"/>
      <c r="K9" s="105"/>
      <c r="L9" s="120"/>
      <c r="M9" s="120"/>
    </row>
    <row r="10" spans="4:14" x14ac:dyDescent="0.25">
      <c r="D10" s="106" t="s">
        <v>425</v>
      </c>
      <c r="E10" s="27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2" t="s">
        <v>26</v>
      </c>
      <c r="M10" s="122" t="s">
        <v>26</v>
      </c>
    </row>
    <row r="11" spans="4:14" x14ac:dyDescent="0.25">
      <c r="D11" s="106" t="s">
        <v>426</v>
      </c>
      <c r="E11" s="27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2" t="s">
        <v>26</v>
      </c>
      <c r="M11" s="122" t="s">
        <v>26</v>
      </c>
    </row>
    <row r="12" spans="4:14" x14ac:dyDescent="0.25">
      <c r="D12" s="107" t="s">
        <v>427</v>
      </c>
      <c r="E12" s="27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2" t="s">
        <v>26</v>
      </c>
      <c r="M12" s="122" t="s">
        <v>26</v>
      </c>
    </row>
    <row r="13" spans="4:14" x14ac:dyDescent="0.25">
      <c r="D13" s="107" t="s">
        <v>428</v>
      </c>
      <c r="E13" s="27" t="s">
        <v>25</v>
      </c>
      <c r="F13" s="12" t="s">
        <v>25</v>
      </c>
      <c r="G13" s="12" t="s">
        <v>25</v>
      </c>
      <c r="H13" s="12" t="s">
        <v>25</v>
      </c>
      <c r="I13" s="12" t="s">
        <v>25</v>
      </c>
      <c r="J13" s="12" t="s">
        <v>25</v>
      </c>
      <c r="K13" s="12" t="s">
        <v>25</v>
      </c>
      <c r="L13" s="122" t="s">
        <v>25</v>
      </c>
      <c r="M13" s="122" t="s">
        <v>25</v>
      </c>
    </row>
    <row r="14" spans="4:14" x14ac:dyDescent="0.25">
      <c r="D14" s="107" t="s">
        <v>429</v>
      </c>
      <c r="E14" s="27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2" t="s">
        <v>26</v>
      </c>
      <c r="M14" s="122" t="s">
        <v>26</v>
      </c>
    </row>
    <row r="15" spans="4:14" x14ac:dyDescent="0.25">
      <c r="D15" s="107" t="s">
        <v>430</v>
      </c>
      <c r="E15" s="27" t="s">
        <v>25</v>
      </c>
      <c r="F15" s="12" t="s">
        <v>25</v>
      </c>
      <c r="G15" s="12" t="s">
        <v>25</v>
      </c>
      <c r="H15" s="12" t="s">
        <v>25</v>
      </c>
      <c r="I15" s="12" t="s">
        <v>25</v>
      </c>
      <c r="J15" s="12" t="s">
        <v>25</v>
      </c>
      <c r="K15" s="12" t="s">
        <v>26</v>
      </c>
      <c r="L15" s="122" t="s">
        <v>26</v>
      </c>
      <c r="M15" s="122" t="s">
        <v>26</v>
      </c>
    </row>
    <row r="16" spans="4:14" x14ac:dyDescent="0.25">
      <c r="D16" s="107" t="s">
        <v>431</v>
      </c>
      <c r="E16" s="27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2" t="s">
        <v>26</v>
      </c>
      <c r="M16" s="122" t="s">
        <v>26</v>
      </c>
    </row>
    <row r="17" spans="4:13" x14ac:dyDescent="0.25">
      <c r="D17" s="107" t="s">
        <v>432</v>
      </c>
      <c r="E17" s="27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2" t="s">
        <v>26</v>
      </c>
      <c r="M17" s="122" t="s">
        <v>26</v>
      </c>
    </row>
    <row r="18" spans="4:13" x14ac:dyDescent="0.25">
      <c r="D18" s="107" t="s">
        <v>433</v>
      </c>
      <c r="E18" s="27" t="s">
        <v>25</v>
      </c>
      <c r="F18" s="12" t="s">
        <v>25</v>
      </c>
      <c r="G18" s="12" t="s">
        <v>25</v>
      </c>
      <c r="H18" s="12" t="s">
        <v>25</v>
      </c>
      <c r="I18" s="12" t="s">
        <v>25</v>
      </c>
      <c r="J18" s="12" t="s">
        <v>25</v>
      </c>
      <c r="K18" s="12" t="s">
        <v>26</v>
      </c>
      <c r="L18" s="122" t="s">
        <v>25</v>
      </c>
      <c r="M18" s="122" t="s">
        <v>25</v>
      </c>
    </row>
    <row r="19" spans="4:13" x14ac:dyDescent="0.25">
      <c r="D19" s="107" t="s">
        <v>201</v>
      </c>
      <c r="E19" s="27">
        <v>4</v>
      </c>
      <c r="F19" s="12">
        <v>0.82135523613963035</v>
      </c>
      <c r="G19" s="12">
        <v>100</v>
      </c>
      <c r="H19" s="12">
        <v>5996.7879999999996</v>
      </c>
      <c r="I19" s="12">
        <v>100</v>
      </c>
      <c r="J19" s="12">
        <v>1499197</v>
      </c>
      <c r="K19" s="12">
        <v>173668.92557196639</v>
      </c>
      <c r="L19" s="122" t="s">
        <v>25</v>
      </c>
      <c r="M19" s="122" t="s">
        <v>25</v>
      </c>
    </row>
    <row r="20" spans="4:13" x14ac:dyDescent="0.25">
      <c r="D20" s="109" t="s">
        <v>410</v>
      </c>
      <c r="E20" s="27">
        <v>483</v>
      </c>
      <c r="F20" s="12">
        <v>99.178644763860376</v>
      </c>
      <c r="G20" s="105" t="s">
        <v>377</v>
      </c>
      <c r="H20" s="105" t="s">
        <v>377</v>
      </c>
      <c r="I20" s="105" t="s">
        <v>377</v>
      </c>
      <c r="J20" s="105" t="s">
        <v>377</v>
      </c>
      <c r="K20" s="105" t="s">
        <v>377</v>
      </c>
      <c r="L20" s="122">
        <v>247</v>
      </c>
      <c r="M20" s="122">
        <v>259</v>
      </c>
    </row>
    <row r="21" spans="4:13" x14ac:dyDescent="0.25">
      <c r="D21" s="110" t="s">
        <v>378</v>
      </c>
      <c r="E21" s="27">
        <v>487</v>
      </c>
      <c r="F21" s="12">
        <v>100</v>
      </c>
      <c r="G21" s="105" t="s">
        <v>377</v>
      </c>
      <c r="H21" s="12">
        <v>5996.7879999999996</v>
      </c>
      <c r="I21" s="12">
        <v>100</v>
      </c>
      <c r="J21" s="12">
        <v>12313.733059548254</v>
      </c>
      <c r="K21" s="12">
        <v>762.76807214970052</v>
      </c>
      <c r="L21" s="122">
        <v>249</v>
      </c>
      <c r="M21" s="122">
        <v>261</v>
      </c>
    </row>
  </sheetData>
  <mergeCells count="15">
    <mergeCell ref="D7:M7"/>
    <mergeCell ref="E1:M1"/>
    <mergeCell ref="D2:M2"/>
    <mergeCell ref="D3:D6"/>
    <mergeCell ref="E3:G3"/>
    <mergeCell ref="H3:K3"/>
    <mergeCell ref="L3:M3"/>
    <mergeCell ref="E4:E5"/>
    <mergeCell ref="F4:G4"/>
    <mergeCell ref="H4:H5"/>
    <mergeCell ref="I4:I5"/>
    <mergeCell ref="J4:J5"/>
    <mergeCell ref="K4:K5"/>
    <mergeCell ref="L4:L5"/>
    <mergeCell ref="M4:M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D1:L26"/>
  <sheetViews>
    <sheetView topLeftCell="D1" workbookViewId="0">
      <selection activeCell="G5" sqref="G5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6.296875" style="1" customWidth="1"/>
    <col min="6" max="6" width="8.796875" style="1" customWidth="1"/>
    <col min="7" max="7" width="11.19921875" style="1" customWidth="1"/>
    <col min="8" max="8" width="6.8984375" style="1" customWidth="1"/>
    <col min="9" max="9" width="9.59765625" style="1" customWidth="1"/>
    <col min="10" max="10" width="16.5" style="1" customWidth="1"/>
    <col min="11" max="11" width="11.59765625" style="1" customWidth="1"/>
    <col min="12" max="12" width="17" style="1" customWidth="1"/>
    <col min="13" max="254" width="8.796875" style="3"/>
    <col min="255" max="257" width="0" style="3" hidden="1" customWidth="1"/>
    <col min="258" max="258" width="21.796875" style="3" customWidth="1"/>
    <col min="259" max="259" width="13.69921875" style="3" customWidth="1"/>
    <col min="260" max="260" width="13.5" style="3" customWidth="1"/>
    <col min="261" max="261" width="8.69921875" style="3" customWidth="1"/>
    <col min="262" max="262" width="8.19921875" style="3" customWidth="1"/>
    <col min="263" max="263" width="7.796875" style="3" customWidth="1"/>
    <col min="264" max="264" width="11.5" style="3" customWidth="1"/>
    <col min="265" max="265" width="8.59765625" style="3" customWidth="1"/>
    <col min="266" max="266" width="7.5" style="3" customWidth="1"/>
    <col min="267" max="267" width="10.59765625" style="3" customWidth="1"/>
    <col min="268" max="510" width="8.796875" style="3"/>
    <col min="511" max="513" width="0" style="3" hidden="1" customWidth="1"/>
    <col min="514" max="514" width="21.796875" style="3" customWidth="1"/>
    <col min="515" max="515" width="13.69921875" style="3" customWidth="1"/>
    <col min="516" max="516" width="13.5" style="3" customWidth="1"/>
    <col min="517" max="517" width="8.69921875" style="3" customWidth="1"/>
    <col min="518" max="518" width="8.19921875" style="3" customWidth="1"/>
    <col min="519" max="519" width="7.796875" style="3" customWidth="1"/>
    <col min="520" max="520" width="11.5" style="3" customWidth="1"/>
    <col min="521" max="521" width="8.59765625" style="3" customWidth="1"/>
    <col min="522" max="522" width="7.5" style="3" customWidth="1"/>
    <col min="523" max="523" width="10.59765625" style="3" customWidth="1"/>
    <col min="524" max="766" width="8.796875" style="3"/>
    <col min="767" max="769" width="0" style="3" hidden="1" customWidth="1"/>
    <col min="770" max="770" width="21.796875" style="3" customWidth="1"/>
    <col min="771" max="771" width="13.69921875" style="3" customWidth="1"/>
    <col min="772" max="772" width="13.5" style="3" customWidth="1"/>
    <col min="773" max="773" width="8.69921875" style="3" customWidth="1"/>
    <col min="774" max="774" width="8.19921875" style="3" customWidth="1"/>
    <col min="775" max="775" width="7.796875" style="3" customWidth="1"/>
    <col min="776" max="776" width="11.5" style="3" customWidth="1"/>
    <col min="777" max="777" width="8.59765625" style="3" customWidth="1"/>
    <col min="778" max="778" width="7.5" style="3" customWidth="1"/>
    <col min="779" max="779" width="10.59765625" style="3" customWidth="1"/>
    <col min="780" max="1022" width="8.796875" style="3"/>
    <col min="1023" max="1025" width="0" style="3" hidden="1" customWidth="1"/>
    <col min="1026" max="1026" width="21.796875" style="3" customWidth="1"/>
    <col min="1027" max="1027" width="13.69921875" style="3" customWidth="1"/>
    <col min="1028" max="1028" width="13.5" style="3" customWidth="1"/>
    <col min="1029" max="1029" width="8.69921875" style="3" customWidth="1"/>
    <col min="1030" max="1030" width="8.19921875" style="3" customWidth="1"/>
    <col min="1031" max="1031" width="7.796875" style="3" customWidth="1"/>
    <col min="1032" max="1032" width="11.5" style="3" customWidth="1"/>
    <col min="1033" max="1033" width="8.59765625" style="3" customWidth="1"/>
    <col min="1034" max="1034" width="7.5" style="3" customWidth="1"/>
    <col min="1035" max="1035" width="10.59765625" style="3" customWidth="1"/>
    <col min="1036" max="1278" width="8.796875" style="3"/>
    <col min="1279" max="1281" width="0" style="3" hidden="1" customWidth="1"/>
    <col min="1282" max="1282" width="21.796875" style="3" customWidth="1"/>
    <col min="1283" max="1283" width="13.69921875" style="3" customWidth="1"/>
    <col min="1284" max="1284" width="13.5" style="3" customWidth="1"/>
    <col min="1285" max="1285" width="8.69921875" style="3" customWidth="1"/>
    <col min="1286" max="1286" width="8.19921875" style="3" customWidth="1"/>
    <col min="1287" max="1287" width="7.796875" style="3" customWidth="1"/>
    <col min="1288" max="1288" width="11.5" style="3" customWidth="1"/>
    <col min="1289" max="1289" width="8.59765625" style="3" customWidth="1"/>
    <col min="1290" max="1290" width="7.5" style="3" customWidth="1"/>
    <col min="1291" max="1291" width="10.59765625" style="3" customWidth="1"/>
    <col min="1292" max="1534" width="8.796875" style="3"/>
    <col min="1535" max="1537" width="0" style="3" hidden="1" customWidth="1"/>
    <col min="1538" max="1538" width="21.796875" style="3" customWidth="1"/>
    <col min="1539" max="1539" width="13.69921875" style="3" customWidth="1"/>
    <col min="1540" max="1540" width="13.5" style="3" customWidth="1"/>
    <col min="1541" max="1541" width="8.69921875" style="3" customWidth="1"/>
    <col min="1542" max="1542" width="8.19921875" style="3" customWidth="1"/>
    <col min="1543" max="1543" width="7.796875" style="3" customWidth="1"/>
    <col min="1544" max="1544" width="11.5" style="3" customWidth="1"/>
    <col min="1545" max="1545" width="8.59765625" style="3" customWidth="1"/>
    <col min="1546" max="1546" width="7.5" style="3" customWidth="1"/>
    <col min="1547" max="1547" width="10.59765625" style="3" customWidth="1"/>
    <col min="1548" max="1790" width="8.796875" style="3"/>
    <col min="1791" max="1793" width="0" style="3" hidden="1" customWidth="1"/>
    <col min="1794" max="1794" width="21.796875" style="3" customWidth="1"/>
    <col min="1795" max="1795" width="13.69921875" style="3" customWidth="1"/>
    <col min="1796" max="1796" width="13.5" style="3" customWidth="1"/>
    <col min="1797" max="1797" width="8.69921875" style="3" customWidth="1"/>
    <col min="1798" max="1798" width="8.19921875" style="3" customWidth="1"/>
    <col min="1799" max="1799" width="7.796875" style="3" customWidth="1"/>
    <col min="1800" max="1800" width="11.5" style="3" customWidth="1"/>
    <col min="1801" max="1801" width="8.59765625" style="3" customWidth="1"/>
    <col min="1802" max="1802" width="7.5" style="3" customWidth="1"/>
    <col min="1803" max="1803" width="10.59765625" style="3" customWidth="1"/>
    <col min="1804" max="2046" width="8.796875" style="3"/>
    <col min="2047" max="2049" width="0" style="3" hidden="1" customWidth="1"/>
    <col min="2050" max="2050" width="21.796875" style="3" customWidth="1"/>
    <col min="2051" max="2051" width="13.69921875" style="3" customWidth="1"/>
    <col min="2052" max="2052" width="13.5" style="3" customWidth="1"/>
    <col min="2053" max="2053" width="8.69921875" style="3" customWidth="1"/>
    <col min="2054" max="2054" width="8.19921875" style="3" customWidth="1"/>
    <col min="2055" max="2055" width="7.796875" style="3" customWidth="1"/>
    <col min="2056" max="2056" width="11.5" style="3" customWidth="1"/>
    <col min="2057" max="2057" width="8.59765625" style="3" customWidth="1"/>
    <col min="2058" max="2058" width="7.5" style="3" customWidth="1"/>
    <col min="2059" max="2059" width="10.59765625" style="3" customWidth="1"/>
    <col min="2060" max="2302" width="8.796875" style="3"/>
    <col min="2303" max="2305" width="0" style="3" hidden="1" customWidth="1"/>
    <col min="2306" max="2306" width="21.796875" style="3" customWidth="1"/>
    <col min="2307" max="2307" width="13.69921875" style="3" customWidth="1"/>
    <col min="2308" max="2308" width="13.5" style="3" customWidth="1"/>
    <col min="2309" max="2309" width="8.69921875" style="3" customWidth="1"/>
    <col min="2310" max="2310" width="8.19921875" style="3" customWidth="1"/>
    <col min="2311" max="2311" width="7.796875" style="3" customWidth="1"/>
    <col min="2312" max="2312" width="11.5" style="3" customWidth="1"/>
    <col min="2313" max="2313" width="8.59765625" style="3" customWidth="1"/>
    <col min="2314" max="2314" width="7.5" style="3" customWidth="1"/>
    <col min="2315" max="2315" width="10.59765625" style="3" customWidth="1"/>
    <col min="2316" max="2558" width="8.796875" style="3"/>
    <col min="2559" max="2561" width="0" style="3" hidden="1" customWidth="1"/>
    <col min="2562" max="2562" width="21.796875" style="3" customWidth="1"/>
    <col min="2563" max="2563" width="13.69921875" style="3" customWidth="1"/>
    <col min="2564" max="2564" width="13.5" style="3" customWidth="1"/>
    <col min="2565" max="2565" width="8.69921875" style="3" customWidth="1"/>
    <col min="2566" max="2566" width="8.19921875" style="3" customWidth="1"/>
    <col min="2567" max="2567" width="7.796875" style="3" customWidth="1"/>
    <col min="2568" max="2568" width="11.5" style="3" customWidth="1"/>
    <col min="2569" max="2569" width="8.59765625" style="3" customWidth="1"/>
    <col min="2570" max="2570" width="7.5" style="3" customWidth="1"/>
    <col min="2571" max="2571" width="10.59765625" style="3" customWidth="1"/>
    <col min="2572" max="2814" width="8.796875" style="3"/>
    <col min="2815" max="2817" width="0" style="3" hidden="1" customWidth="1"/>
    <col min="2818" max="2818" width="21.796875" style="3" customWidth="1"/>
    <col min="2819" max="2819" width="13.69921875" style="3" customWidth="1"/>
    <col min="2820" max="2820" width="13.5" style="3" customWidth="1"/>
    <col min="2821" max="2821" width="8.69921875" style="3" customWidth="1"/>
    <col min="2822" max="2822" width="8.19921875" style="3" customWidth="1"/>
    <col min="2823" max="2823" width="7.796875" style="3" customWidth="1"/>
    <col min="2824" max="2824" width="11.5" style="3" customWidth="1"/>
    <col min="2825" max="2825" width="8.59765625" style="3" customWidth="1"/>
    <col min="2826" max="2826" width="7.5" style="3" customWidth="1"/>
    <col min="2827" max="2827" width="10.59765625" style="3" customWidth="1"/>
    <col min="2828" max="3070" width="8.796875" style="3"/>
    <col min="3071" max="3073" width="0" style="3" hidden="1" customWidth="1"/>
    <col min="3074" max="3074" width="21.796875" style="3" customWidth="1"/>
    <col min="3075" max="3075" width="13.69921875" style="3" customWidth="1"/>
    <col min="3076" max="3076" width="13.5" style="3" customWidth="1"/>
    <col min="3077" max="3077" width="8.69921875" style="3" customWidth="1"/>
    <col min="3078" max="3078" width="8.19921875" style="3" customWidth="1"/>
    <col min="3079" max="3079" width="7.796875" style="3" customWidth="1"/>
    <col min="3080" max="3080" width="11.5" style="3" customWidth="1"/>
    <col min="3081" max="3081" width="8.59765625" style="3" customWidth="1"/>
    <col min="3082" max="3082" width="7.5" style="3" customWidth="1"/>
    <col min="3083" max="3083" width="10.59765625" style="3" customWidth="1"/>
    <col min="3084" max="3326" width="8.796875" style="3"/>
    <col min="3327" max="3329" width="0" style="3" hidden="1" customWidth="1"/>
    <col min="3330" max="3330" width="21.796875" style="3" customWidth="1"/>
    <col min="3331" max="3331" width="13.69921875" style="3" customWidth="1"/>
    <col min="3332" max="3332" width="13.5" style="3" customWidth="1"/>
    <col min="3333" max="3333" width="8.69921875" style="3" customWidth="1"/>
    <col min="3334" max="3334" width="8.19921875" style="3" customWidth="1"/>
    <col min="3335" max="3335" width="7.796875" style="3" customWidth="1"/>
    <col min="3336" max="3336" width="11.5" style="3" customWidth="1"/>
    <col min="3337" max="3337" width="8.59765625" style="3" customWidth="1"/>
    <col min="3338" max="3338" width="7.5" style="3" customWidth="1"/>
    <col min="3339" max="3339" width="10.59765625" style="3" customWidth="1"/>
    <col min="3340" max="3582" width="8.796875" style="3"/>
    <col min="3583" max="3585" width="0" style="3" hidden="1" customWidth="1"/>
    <col min="3586" max="3586" width="21.796875" style="3" customWidth="1"/>
    <col min="3587" max="3587" width="13.69921875" style="3" customWidth="1"/>
    <col min="3588" max="3588" width="13.5" style="3" customWidth="1"/>
    <col min="3589" max="3589" width="8.69921875" style="3" customWidth="1"/>
    <col min="3590" max="3590" width="8.19921875" style="3" customWidth="1"/>
    <col min="3591" max="3591" width="7.796875" style="3" customWidth="1"/>
    <col min="3592" max="3592" width="11.5" style="3" customWidth="1"/>
    <col min="3593" max="3593" width="8.59765625" style="3" customWidth="1"/>
    <col min="3594" max="3594" width="7.5" style="3" customWidth="1"/>
    <col min="3595" max="3595" width="10.59765625" style="3" customWidth="1"/>
    <col min="3596" max="3838" width="8.796875" style="3"/>
    <col min="3839" max="3841" width="0" style="3" hidden="1" customWidth="1"/>
    <col min="3842" max="3842" width="21.796875" style="3" customWidth="1"/>
    <col min="3843" max="3843" width="13.69921875" style="3" customWidth="1"/>
    <col min="3844" max="3844" width="13.5" style="3" customWidth="1"/>
    <col min="3845" max="3845" width="8.69921875" style="3" customWidth="1"/>
    <col min="3846" max="3846" width="8.19921875" style="3" customWidth="1"/>
    <col min="3847" max="3847" width="7.796875" style="3" customWidth="1"/>
    <col min="3848" max="3848" width="11.5" style="3" customWidth="1"/>
    <col min="3849" max="3849" width="8.59765625" style="3" customWidth="1"/>
    <col min="3850" max="3850" width="7.5" style="3" customWidth="1"/>
    <col min="3851" max="3851" width="10.59765625" style="3" customWidth="1"/>
    <col min="3852" max="4094" width="8.796875" style="3"/>
    <col min="4095" max="4097" width="0" style="3" hidden="1" customWidth="1"/>
    <col min="4098" max="4098" width="21.796875" style="3" customWidth="1"/>
    <col min="4099" max="4099" width="13.69921875" style="3" customWidth="1"/>
    <col min="4100" max="4100" width="13.5" style="3" customWidth="1"/>
    <col min="4101" max="4101" width="8.69921875" style="3" customWidth="1"/>
    <col min="4102" max="4102" width="8.19921875" style="3" customWidth="1"/>
    <col min="4103" max="4103" width="7.796875" style="3" customWidth="1"/>
    <col min="4104" max="4104" width="11.5" style="3" customWidth="1"/>
    <col min="4105" max="4105" width="8.59765625" style="3" customWidth="1"/>
    <col min="4106" max="4106" width="7.5" style="3" customWidth="1"/>
    <col min="4107" max="4107" width="10.59765625" style="3" customWidth="1"/>
    <col min="4108" max="4350" width="8.796875" style="3"/>
    <col min="4351" max="4353" width="0" style="3" hidden="1" customWidth="1"/>
    <col min="4354" max="4354" width="21.796875" style="3" customWidth="1"/>
    <col min="4355" max="4355" width="13.69921875" style="3" customWidth="1"/>
    <col min="4356" max="4356" width="13.5" style="3" customWidth="1"/>
    <col min="4357" max="4357" width="8.69921875" style="3" customWidth="1"/>
    <col min="4358" max="4358" width="8.19921875" style="3" customWidth="1"/>
    <col min="4359" max="4359" width="7.796875" style="3" customWidth="1"/>
    <col min="4360" max="4360" width="11.5" style="3" customWidth="1"/>
    <col min="4361" max="4361" width="8.59765625" style="3" customWidth="1"/>
    <col min="4362" max="4362" width="7.5" style="3" customWidth="1"/>
    <col min="4363" max="4363" width="10.59765625" style="3" customWidth="1"/>
    <col min="4364" max="4606" width="8.796875" style="3"/>
    <col min="4607" max="4609" width="0" style="3" hidden="1" customWidth="1"/>
    <col min="4610" max="4610" width="21.796875" style="3" customWidth="1"/>
    <col min="4611" max="4611" width="13.69921875" style="3" customWidth="1"/>
    <col min="4612" max="4612" width="13.5" style="3" customWidth="1"/>
    <col min="4613" max="4613" width="8.69921875" style="3" customWidth="1"/>
    <col min="4614" max="4614" width="8.19921875" style="3" customWidth="1"/>
    <col min="4615" max="4615" width="7.796875" style="3" customWidth="1"/>
    <col min="4616" max="4616" width="11.5" style="3" customWidth="1"/>
    <col min="4617" max="4617" width="8.59765625" style="3" customWidth="1"/>
    <col min="4618" max="4618" width="7.5" style="3" customWidth="1"/>
    <col min="4619" max="4619" width="10.59765625" style="3" customWidth="1"/>
    <col min="4620" max="4862" width="8.796875" style="3"/>
    <col min="4863" max="4865" width="0" style="3" hidden="1" customWidth="1"/>
    <col min="4866" max="4866" width="21.796875" style="3" customWidth="1"/>
    <col min="4867" max="4867" width="13.69921875" style="3" customWidth="1"/>
    <col min="4868" max="4868" width="13.5" style="3" customWidth="1"/>
    <col min="4869" max="4869" width="8.69921875" style="3" customWidth="1"/>
    <col min="4870" max="4870" width="8.19921875" style="3" customWidth="1"/>
    <col min="4871" max="4871" width="7.796875" style="3" customWidth="1"/>
    <col min="4872" max="4872" width="11.5" style="3" customWidth="1"/>
    <col min="4873" max="4873" width="8.59765625" style="3" customWidth="1"/>
    <col min="4874" max="4874" width="7.5" style="3" customWidth="1"/>
    <col min="4875" max="4875" width="10.59765625" style="3" customWidth="1"/>
    <col min="4876" max="5118" width="8.796875" style="3"/>
    <col min="5119" max="5121" width="0" style="3" hidden="1" customWidth="1"/>
    <col min="5122" max="5122" width="21.796875" style="3" customWidth="1"/>
    <col min="5123" max="5123" width="13.69921875" style="3" customWidth="1"/>
    <col min="5124" max="5124" width="13.5" style="3" customWidth="1"/>
    <col min="5125" max="5125" width="8.69921875" style="3" customWidth="1"/>
    <col min="5126" max="5126" width="8.19921875" style="3" customWidth="1"/>
    <col min="5127" max="5127" width="7.796875" style="3" customWidth="1"/>
    <col min="5128" max="5128" width="11.5" style="3" customWidth="1"/>
    <col min="5129" max="5129" width="8.59765625" style="3" customWidth="1"/>
    <col min="5130" max="5130" width="7.5" style="3" customWidth="1"/>
    <col min="5131" max="5131" width="10.59765625" style="3" customWidth="1"/>
    <col min="5132" max="5374" width="8.796875" style="3"/>
    <col min="5375" max="5377" width="0" style="3" hidden="1" customWidth="1"/>
    <col min="5378" max="5378" width="21.796875" style="3" customWidth="1"/>
    <col min="5379" max="5379" width="13.69921875" style="3" customWidth="1"/>
    <col min="5380" max="5380" width="13.5" style="3" customWidth="1"/>
    <col min="5381" max="5381" width="8.69921875" style="3" customWidth="1"/>
    <col min="5382" max="5382" width="8.19921875" style="3" customWidth="1"/>
    <col min="5383" max="5383" width="7.796875" style="3" customWidth="1"/>
    <col min="5384" max="5384" width="11.5" style="3" customWidth="1"/>
    <col min="5385" max="5385" width="8.59765625" style="3" customWidth="1"/>
    <col min="5386" max="5386" width="7.5" style="3" customWidth="1"/>
    <col min="5387" max="5387" width="10.59765625" style="3" customWidth="1"/>
    <col min="5388" max="5630" width="8.796875" style="3"/>
    <col min="5631" max="5633" width="0" style="3" hidden="1" customWidth="1"/>
    <col min="5634" max="5634" width="21.796875" style="3" customWidth="1"/>
    <col min="5635" max="5635" width="13.69921875" style="3" customWidth="1"/>
    <col min="5636" max="5636" width="13.5" style="3" customWidth="1"/>
    <col min="5637" max="5637" width="8.69921875" style="3" customWidth="1"/>
    <col min="5638" max="5638" width="8.19921875" style="3" customWidth="1"/>
    <col min="5639" max="5639" width="7.796875" style="3" customWidth="1"/>
    <col min="5640" max="5640" width="11.5" style="3" customWidth="1"/>
    <col min="5641" max="5641" width="8.59765625" style="3" customWidth="1"/>
    <col min="5642" max="5642" width="7.5" style="3" customWidth="1"/>
    <col min="5643" max="5643" width="10.59765625" style="3" customWidth="1"/>
    <col min="5644" max="5886" width="8.796875" style="3"/>
    <col min="5887" max="5889" width="0" style="3" hidden="1" customWidth="1"/>
    <col min="5890" max="5890" width="21.796875" style="3" customWidth="1"/>
    <col min="5891" max="5891" width="13.69921875" style="3" customWidth="1"/>
    <col min="5892" max="5892" width="13.5" style="3" customWidth="1"/>
    <col min="5893" max="5893" width="8.69921875" style="3" customWidth="1"/>
    <col min="5894" max="5894" width="8.19921875" style="3" customWidth="1"/>
    <col min="5895" max="5895" width="7.796875" style="3" customWidth="1"/>
    <col min="5896" max="5896" width="11.5" style="3" customWidth="1"/>
    <col min="5897" max="5897" width="8.59765625" style="3" customWidth="1"/>
    <col min="5898" max="5898" width="7.5" style="3" customWidth="1"/>
    <col min="5899" max="5899" width="10.59765625" style="3" customWidth="1"/>
    <col min="5900" max="6142" width="8.796875" style="3"/>
    <col min="6143" max="6145" width="0" style="3" hidden="1" customWidth="1"/>
    <col min="6146" max="6146" width="21.796875" style="3" customWidth="1"/>
    <col min="6147" max="6147" width="13.69921875" style="3" customWidth="1"/>
    <col min="6148" max="6148" width="13.5" style="3" customWidth="1"/>
    <col min="6149" max="6149" width="8.69921875" style="3" customWidth="1"/>
    <col min="6150" max="6150" width="8.19921875" style="3" customWidth="1"/>
    <col min="6151" max="6151" width="7.796875" style="3" customWidth="1"/>
    <col min="6152" max="6152" width="11.5" style="3" customWidth="1"/>
    <col min="6153" max="6153" width="8.59765625" style="3" customWidth="1"/>
    <col min="6154" max="6154" width="7.5" style="3" customWidth="1"/>
    <col min="6155" max="6155" width="10.59765625" style="3" customWidth="1"/>
    <col min="6156" max="6398" width="8.796875" style="3"/>
    <col min="6399" max="6401" width="0" style="3" hidden="1" customWidth="1"/>
    <col min="6402" max="6402" width="21.796875" style="3" customWidth="1"/>
    <col min="6403" max="6403" width="13.69921875" style="3" customWidth="1"/>
    <col min="6404" max="6404" width="13.5" style="3" customWidth="1"/>
    <col min="6405" max="6405" width="8.69921875" style="3" customWidth="1"/>
    <col min="6406" max="6406" width="8.19921875" style="3" customWidth="1"/>
    <col min="6407" max="6407" width="7.796875" style="3" customWidth="1"/>
    <col min="6408" max="6408" width="11.5" style="3" customWidth="1"/>
    <col min="6409" max="6409" width="8.59765625" style="3" customWidth="1"/>
    <col min="6410" max="6410" width="7.5" style="3" customWidth="1"/>
    <col min="6411" max="6411" width="10.59765625" style="3" customWidth="1"/>
    <col min="6412" max="6654" width="8.796875" style="3"/>
    <col min="6655" max="6657" width="0" style="3" hidden="1" customWidth="1"/>
    <col min="6658" max="6658" width="21.796875" style="3" customWidth="1"/>
    <col min="6659" max="6659" width="13.69921875" style="3" customWidth="1"/>
    <col min="6660" max="6660" width="13.5" style="3" customWidth="1"/>
    <col min="6661" max="6661" width="8.69921875" style="3" customWidth="1"/>
    <col min="6662" max="6662" width="8.19921875" style="3" customWidth="1"/>
    <col min="6663" max="6663" width="7.796875" style="3" customWidth="1"/>
    <col min="6664" max="6664" width="11.5" style="3" customWidth="1"/>
    <col min="6665" max="6665" width="8.59765625" style="3" customWidth="1"/>
    <col min="6666" max="6666" width="7.5" style="3" customWidth="1"/>
    <col min="6667" max="6667" width="10.59765625" style="3" customWidth="1"/>
    <col min="6668" max="6910" width="8.796875" style="3"/>
    <col min="6911" max="6913" width="0" style="3" hidden="1" customWidth="1"/>
    <col min="6914" max="6914" width="21.796875" style="3" customWidth="1"/>
    <col min="6915" max="6915" width="13.69921875" style="3" customWidth="1"/>
    <col min="6916" max="6916" width="13.5" style="3" customWidth="1"/>
    <col min="6917" max="6917" width="8.69921875" style="3" customWidth="1"/>
    <col min="6918" max="6918" width="8.19921875" style="3" customWidth="1"/>
    <col min="6919" max="6919" width="7.796875" style="3" customWidth="1"/>
    <col min="6920" max="6920" width="11.5" style="3" customWidth="1"/>
    <col min="6921" max="6921" width="8.59765625" style="3" customWidth="1"/>
    <col min="6922" max="6922" width="7.5" style="3" customWidth="1"/>
    <col min="6923" max="6923" width="10.59765625" style="3" customWidth="1"/>
    <col min="6924" max="7166" width="8.796875" style="3"/>
    <col min="7167" max="7169" width="0" style="3" hidden="1" customWidth="1"/>
    <col min="7170" max="7170" width="21.796875" style="3" customWidth="1"/>
    <col min="7171" max="7171" width="13.69921875" style="3" customWidth="1"/>
    <col min="7172" max="7172" width="13.5" style="3" customWidth="1"/>
    <col min="7173" max="7173" width="8.69921875" style="3" customWidth="1"/>
    <col min="7174" max="7174" width="8.19921875" style="3" customWidth="1"/>
    <col min="7175" max="7175" width="7.796875" style="3" customWidth="1"/>
    <col min="7176" max="7176" width="11.5" style="3" customWidth="1"/>
    <col min="7177" max="7177" width="8.59765625" style="3" customWidth="1"/>
    <col min="7178" max="7178" width="7.5" style="3" customWidth="1"/>
    <col min="7179" max="7179" width="10.59765625" style="3" customWidth="1"/>
    <col min="7180" max="7422" width="8.796875" style="3"/>
    <col min="7423" max="7425" width="0" style="3" hidden="1" customWidth="1"/>
    <col min="7426" max="7426" width="21.796875" style="3" customWidth="1"/>
    <col min="7427" max="7427" width="13.69921875" style="3" customWidth="1"/>
    <col min="7428" max="7428" width="13.5" style="3" customWidth="1"/>
    <col min="7429" max="7429" width="8.69921875" style="3" customWidth="1"/>
    <col min="7430" max="7430" width="8.19921875" style="3" customWidth="1"/>
    <col min="7431" max="7431" width="7.796875" style="3" customWidth="1"/>
    <col min="7432" max="7432" width="11.5" style="3" customWidth="1"/>
    <col min="7433" max="7433" width="8.59765625" style="3" customWidth="1"/>
    <col min="7434" max="7434" width="7.5" style="3" customWidth="1"/>
    <col min="7435" max="7435" width="10.59765625" style="3" customWidth="1"/>
    <col min="7436" max="7678" width="8.796875" style="3"/>
    <col min="7679" max="7681" width="0" style="3" hidden="1" customWidth="1"/>
    <col min="7682" max="7682" width="21.796875" style="3" customWidth="1"/>
    <col min="7683" max="7683" width="13.69921875" style="3" customWidth="1"/>
    <col min="7684" max="7684" width="13.5" style="3" customWidth="1"/>
    <col min="7685" max="7685" width="8.69921875" style="3" customWidth="1"/>
    <col min="7686" max="7686" width="8.19921875" style="3" customWidth="1"/>
    <col min="7687" max="7687" width="7.796875" style="3" customWidth="1"/>
    <col min="7688" max="7688" width="11.5" style="3" customWidth="1"/>
    <col min="7689" max="7689" width="8.59765625" style="3" customWidth="1"/>
    <col min="7690" max="7690" width="7.5" style="3" customWidth="1"/>
    <col min="7691" max="7691" width="10.59765625" style="3" customWidth="1"/>
    <col min="7692" max="7934" width="8.796875" style="3"/>
    <col min="7935" max="7937" width="0" style="3" hidden="1" customWidth="1"/>
    <col min="7938" max="7938" width="21.796875" style="3" customWidth="1"/>
    <col min="7939" max="7939" width="13.69921875" style="3" customWidth="1"/>
    <col min="7940" max="7940" width="13.5" style="3" customWidth="1"/>
    <col min="7941" max="7941" width="8.69921875" style="3" customWidth="1"/>
    <col min="7942" max="7942" width="8.19921875" style="3" customWidth="1"/>
    <col min="7943" max="7943" width="7.796875" style="3" customWidth="1"/>
    <col min="7944" max="7944" width="11.5" style="3" customWidth="1"/>
    <col min="7945" max="7945" width="8.59765625" style="3" customWidth="1"/>
    <col min="7946" max="7946" width="7.5" style="3" customWidth="1"/>
    <col min="7947" max="7947" width="10.59765625" style="3" customWidth="1"/>
    <col min="7948" max="8190" width="8.796875" style="3"/>
    <col min="8191" max="8193" width="0" style="3" hidden="1" customWidth="1"/>
    <col min="8194" max="8194" width="21.796875" style="3" customWidth="1"/>
    <col min="8195" max="8195" width="13.69921875" style="3" customWidth="1"/>
    <col min="8196" max="8196" width="13.5" style="3" customWidth="1"/>
    <col min="8197" max="8197" width="8.69921875" style="3" customWidth="1"/>
    <col min="8198" max="8198" width="8.19921875" style="3" customWidth="1"/>
    <col min="8199" max="8199" width="7.796875" style="3" customWidth="1"/>
    <col min="8200" max="8200" width="11.5" style="3" customWidth="1"/>
    <col min="8201" max="8201" width="8.59765625" style="3" customWidth="1"/>
    <col min="8202" max="8202" width="7.5" style="3" customWidth="1"/>
    <col min="8203" max="8203" width="10.59765625" style="3" customWidth="1"/>
    <col min="8204" max="8446" width="8.796875" style="3"/>
    <col min="8447" max="8449" width="0" style="3" hidden="1" customWidth="1"/>
    <col min="8450" max="8450" width="21.796875" style="3" customWidth="1"/>
    <col min="8451" max="8451" width="13.69921875" style="3" customWidth="1"/>
    <col min="8452" max="8452" width="13.5" style="3" customWidth="1"/>
    <col min="8453" max="8453" width="8.69921875" style="3" customWidth="1"/>
    <col min="8454" max="8454" width="8.19921875" style="3" customWidth="1"/>
    <col min="8455" max="8455" width="7.796875" style="3" customWidth="1"/>
    <col min="8456" max="8456" width="11.5" style="3" customWidth="1"/>
    <col min="8457" max="8457" width="8.59765625" style="3" customWidth="1"/>
    <col min="8458" max="8458" width="7.5" style="3" customWidth="1"/>
    <col min="8459" max="8459" width="10.59765625" style="3" customWidth="1"/>
    <col min="8460" max="8702" width="8.796875" style="3"/>
    <col min="8703" max="8705" width="0" style="3" hidden="1" customWidth="1"/>
    <col min="8706" max="8706" width="21.796875" style="3" customWidth="1"/>
    <col min="8707" max="8707" width="13.69921875" style="3" customWidth="1"/>
    <col min="8708" max="8708" width="13.5" style="3" customWidth="1"/>
    <col min="8709" max="8709" width="8.69921875" style="3" customWidth="1"/>
    <col min="8710" max="8710" width="8.19921875" style="3" customWidth="1"/>
    <col min="8711" max="8711" width="7.796875" style="3" customWidth="1"/>
    <col min="8712" max="8712" width="11.5" style="3" customWidth="1"/>
    <col min="8713" max="8713" width="8.59765625" style="3" customWidth="1"/>
    <col min="8714" max="8714" width="7.5" style="3" customWidth="1"/>
    <col min="8715" max="8715" width="10.59765625" style="3" customWidth="1"/>
    <col min="8716" max="8958" width="8.796875" style="3"/>
    <col min="8959" max="8961" width="0" style="3" hidden="1" customWidth="1"/>
    <col min="8962" max="8962" width="21.796875" style="3" customWidth="1"/>
    <col min="8963" max="8963" width="13.69921875" style="3" customWidth="1"/>
    <col min="8964" max="8964" width="13.5" style="3" customWidth="1"/>
    <col min="8965" max="8965" width="8.69921875" style="3" customWidth="1"/>
    <col min="8966" max="8966" width="8.19921875" style="3" customWidth="1"/>
    <col min="8967" max="8967" width="7.796875" style="3" customWidth="1"/>
    <col min="8968" max="8968" width="11.5" style="3" customWidth="1"/>
    <col min="8969" max="8969" width="8.59765625" style="3" customWidth="1"/>
    <col min="8970" max="8970" width="7.5" style="3" customWidth="1"/>
    <col min="8971" max="8971" width="10.59765625" style="3" customWidth="1"/>
    <col min="8972" max="9214" width="8.796875" style="3"/>
    <col min="9215" max="9217" width="0" style="3" hidden="1" customWidth="1"/>
    <col min="9218" max="9218" width="21.796875" style="3" customWidth="1"/>
    <col min="9219" max="9219" width="13.69921875" style="3" customWidth="1"/>
    <col min="9220" max="9220" width="13.5" style="3" customWidth="1"/>
    <col min="9221" max="9221" width="8.69921875" style="3" customWidth="1"/>
    <col min="9222" max="9222" width="8.19921875" style="3" customWidth="1"/>
    <col min="9223" max="9223" width="7.796875" style="3" customWidth="1"/>
    <col min="9224" max="9224" width="11.5" style="3" customWidth="1"/>
    <col min="9225" max="9225" width="8.59765625" style="3" customWidth="1"/>
    <col min="9226" max="9226" width="7.5" style="3" customWidth="1"/>
    <col min="9227" max="9227" width="10.59765625" style="3" customWidth="1"/>
    <col min="9228" max="9470" width="8.796875" style="3"/>
    <col min="9471" max="9473" width="0" style="3" hidden="1" customWidth="1"/>
    <col min="9474" max="9474" width="21.796875" style="3" customWidth="1"/>
    <col min="9475" max="9475" width="13.69921875" style="3" customWidth="1"/>
    <col min="9476" max="9476" width="13.5" style="3" customWidth="1"/>
    <col min="9477" max="9477" width="8.69921875" style="3" customWidth="1"/>
    <col min="9478" max="9478" width="8.19921875" style="3" customWidth="1"/>
    <col min="9479" max="9479" width="7.796875" style="3" customWidth="1"/>
    <col min="9480" max="9480" width="11.5" style="3" customWidth="1"/>
    <col min="9481" max="9481" width="8.59765625" style="3" customWidth="1"/>
    <col min="9482" max="9482" width="7.5" style="3" customWidth="1"/>
    <col min="9483" max="9483" width="10.59765625" style="3" customWidth="1"/>
    <col min="9484" max="9726" width="8.796875" style="3"/>
    <col min="9727" max="9729" width="0" style="3" hidden="1" customWidth="1"/>
    <col min="9730" max="9730" width="21.796875" style="3" customWidth="1"/>
    <col min="9731" max="9731" width="13.69921875" style="3" customWidth="1"/>
    <col min="9732" max="9732" width="13.5" style="3" customWidth="1"/>
    <col min="9733" max="9733" width="8.69921875" style="3" customWidth="1"/>
    <col min="9734" max="9734" width="8.19921875" style="3" customWidth="1"/>
    <col min="9735" max="9735" width="7.796875" style="3" customWidth="1"/>
    <col min="9736" max="9736" width="11.5" style="3" customWidth="1"/>
    <col min="9737" max="9737" width="8.59765625" style="3" customWidth="1"/>
    <col min="9738" max="9738" width="7.5" style="3" customWidth="1"/>
    <col min="9739" max="9739" width="10.59765625" style="3" customWidth="1"/>
    <col min="9740" max="9982" width="8.796875" style="3"/>
    <col min="9983" max="9985" width="0" style="3" hidden="1" customWidth="1"/>
    <col min="9986" max="9986" width="21.796875" style="3" customWidth="1"/>
    <col min="9987" max="9987" width="13.69921875" style="3" customWidth="1"/>
    <col min="9988" max="9988" width="13.5" style="3" customWidth="1"/>
    <col min="9989" max="9989" width="8.69921875" style="3" customWidth="1"/>
    <col min="9990" max="9990" width="8.19921875" style="3" customWidth="1"/>
    <col min="9991" max="9991" width="7.796875" style="3" customWidth="1"/>
    <col min="9992" max="9992" width="11.5" style="3" customWidth="1"/>
    <col min="9993" max="9993" width="8.59765625" style="3" customWidth="1"/>
    <col min="9994" max="9994" width="7.5" style="3" customWidth="1"/>
    <col min="9995" max="9995" width="10.59765625" style="3" customWidth="1"/>
    <col min="9996" max="10238" width="8.796875" style="3"/>
    <col min="10239" max="10241" width="0" style="3" hidden="1" customWidth="1"/>
    <col min="10242" max="10242" width="21.796875" style="3" customWidth="1"/>
    <col min="10243" max="10243" width="13.69921875" style="3" customWidth="1"/>
    <col min="10244" max="10244" width="13.5" style="3" customWidth="1"/>
    <col min="10245" max="10245" width="8.69921875" style="3" customWidth="1"/>
    <col min="10246" max="10246" width="8.19921875" style="3" customWidth="1"/>
    <col min="10247" max="10247" width="7.796875" style="3" customWidth="1"/>
    <col min="10248" max="10248" width="11.5" style="3" customWidth="1"/>
    <col min="10249" max="10249" width="8.59765625" style="3" customWidth="1"/>
    <col min="10250" max="10250" width="7.5" style="3" customWidth="1"/>
    <col min="10251" max="10251" width="10.59765625" style="3" customWidth="1"/>
    <col min="10252" max="10494" width="8.796875" style="3"/>
    <col min="10495" max="10497" width="0" style="3" hidden="1" customWidth="1"/>
    <col min="10498" max="10498" width="21.796875" style="3" customWidth="1"/>
    <col min="10499" max="10499" width="13.69921875" style="3" customWidth="1"/>
    <col min="10500" max="10500" width="13.5" style="3" customWidth="1"/>
    <col min="10501" max="10501" width="8.69921875" style="3" customWidth="1"/>
    <col min="10502" max="10502" width="8.19921875" style="3" customWidth="1"/>
    <col min="10503" max="10503" width="7.796875" style="3" customWidth="1"/>
    <col min="10504" max="10504" width="11.5" style="3" customWidth="1"/>
    <col min="10505" max="10505" width="8.59765625" style="3" customWidth="1"/>
    <col min="10506" max="10506" width="7.5" style="3" customWidth="1"/>
    <col min="10507" max="10507" width="10.59765625" style="3" customWidth="1"/>
    <col min="10508" max="10750" width="8.796875" style="3"/>
    <col min="10751" max="10753" width="0" style="3" hidden="1" customWidth="1"/>
    <col min="10754" max="10754" width="21.796875" style="3" customWidth="1"/>
    <col min="10755" max="10755" width="13.69921875" style="3" customWidth="1"/>
    <col min="10756" max="10756" width="13.5" style="3" customWidth="1"/>
    <col min="10757" max="10757" width="8.69921875" style="3" customWidth="1"/>
    <col min="10758" max="10758" width="8.19921875" style="3" customWidth="1"/>
    <col min="10759" max="10759" width="7.796875" style="3" customWidth="1"/>
    <col min="10760" max="10760" width="11.5" style="3" customWidth="1"/>
    <col min="10761" max="10761" width="8.59765625" style="3" customWidth="1"/>
    <col min="10762" max="10762" width="7.5" style="3" customWidth="1"/>
    <col min="10763" max="10763" width="10.59765625" style="3" customWidth="1"/>
    <col min="10764" max="11006" width="8.796875" style="3"/>
    <col min="11007" max="11009" width="0" style="3" hidden="1" customWidth="1"/>
    <col min="11010" max="11010" width="21.796875" style="3" customWidth="1"/>
    <col min="11011" max="11011" width="13.69921875" style="3" customWidth="1"/>
    <col min="11012" max="11012" width="13.5" style="3" customWidth="1"/>
    <col min="11013" max="11013" width="8.69921875" style="3" customWidth="1"/>
    <col min="11014" max="11014" width="8.19921875" style="3" customWidth="1"/>
    <col min="11015" max="11015" width="7.796875" style="3" customWidth="1"/>
    <col min="11016" max="11016" width="11.5" style="3" customWidth="1"/>
    <col min="11017" max="11017" width="8.59765625" style="3" customWidth="1"/>
    <col min="11018" max="11018" width="7.5" style="3" customWidth="1"/>
    <col min="11019" max="11019" width="10.59765625" style="3" customWidth="1"/>
    <col min="11020" max="11262" width="8.796875" style="3"/>
    <col min="11263" max="11265" width="0" style="3" hidden="1" customWidth="1"/>
    <col min="11266" max="11266" width="21.796875" style="3" customWidth="1"/>
    <col min="11267" max="11267" width="13.69921875" style="3" customWidth="1"/>
    <col min="11268" max="11268" width="13.5" style="3" customWidth="1"/>
    <col min="11269" max="11269" width="8.69921875" style="3" customWidth="1"/>
    <col min="11270" max="11270" width="8.19921875" style="3" customWidth="1"/>
    <col min="11271" max="11271" width="7.796875" style="3" customWidth="1"/>
    <col min="11272" max="11272" width="11.5" style="3" customWidth="1"/>
    <col min="11273" max="11273" width="8.59765625" style="3" customWidth="1"/>
    <col min="11274" max="11274" width="7.5" style="3" customWidth="1"/>
    <col min="11275" max="11275" width="10.59765625" style="3" customWidth="1"/>
    <col min="11276" max="11518" width="8.796875" style="3"/>
    <col min="11519" max="11521" width="0" style="3" hidden="1" customWidth="1"/>
    <col min="11522" max="11522" width="21.796875" style="3" customWidth="1"/>
    <col min="11523" max="11523" width="13.69921875" style="3" customWidth="1"/>
    <col min="11524" max="11524" width="13.5" style="3" customWidth="1"/>
    <col min="11525" max="11525" width="8.69921875" style="3" customWidth="1"/>
    <col min="11526" max="11526" width="8.19921875" style="3" customWidth="1"/>
    <col min="11527" max="11527" width="7.796875" style="3" customWidth="1"/>
    <col min="11528" max="11528" width="11.5" style="3" customWidth="1"/>
    <col min="11529" max="11529" width="8.59765625" style="3" customWidth="1"/>
    <col min="11530" max="11530" width="7.5" style="3" customWidth="1"/>
    <col min="11531" max="11531" width="10.59765625" style="3" customWidth="1"/>
    <col min="11532" max="11774" width="8.796875" style="3"/>
    <col min="11775" max="11777" width="0" style="3" hidden="1" customWidth="1"/>
    <col min="11778" max="11778" width="21.796875" style="3" customWidth="1"/>
    <col min="11779" max="11779" width="13.69921875" style="3" customWidth="1"/>
    <col min="11780" max="11780" width="13.5" style="3" customWidth="1"/>
    <col min="11781" max="11781" width="8.69921875" style="3" customWidth="1"/>
    <col min="11782" max="11782" width="8.19921875" style="3" customWidth="1"/>
    <col min="11783" max="11783" width="7.796875" style="3" customWidth="1"/>
    <col min="11784" max="11784" width="11.5" style="3" customWidth="1"/>
    <col min="11785" max="11785" width="8.59765625" style="3" customWidth="1"/>
    <col min="11786" max="11786" width="7.5" style="3" customWidth="1"/>
    <col min="11787" max="11787" width="10.59765625" style="3" customWidth="1"/>
    <col min="11788" max="12030" width="8.796875" style="3"/>
    <col min="12031" max="12033" width="0" style="3" hidden="1" customWidth="1"/>
    <col min="12034" max="12034" width="21.796875" style="3" customWidth="1"/>
    <col min="12035" max="12035" width="13.69921875" style="3" customWidth="1"/>
    <col min="12036" max="12036" width="13.5" style="3" customWidth="1"/>
    <col min="12037" max="12037" width="8.69921875" style="3" customWidth="1"/>
    <col min="12038" max="12038" width="8.19921875" style="3" customWidth="1"/>
    <col min="12039" max="12039" width="7.796875" style="3" customWidth="1"/>
    <col min="12040" max="12040" width="11.5" style="3" customWidth="1"/>
    <col min="12041" max="12041" width="8.59765625" style="3" customWidth="1"/>
    <col min="12042" max="12042" width="7.5" style="3" customWidth="1"/>
    <col min="12043" max="12043" width="10.59765625" style="3" customWidth="1"/>
    <col min="12044" max="12286" width="8.796875" style="3"/>
    <col min="12287" max="12289" width="0" style="3" hidden="1" customWidth="1"/>
    <col min="12290" max="12290" width="21.796875" style="3" customWidth="1"/>
    <col min="12291" max="12291" width="13.69921875" style="3" customWidth="1"/>
    <col min="12292" max="12292" width="13.5" style="3" customWidth="1"/>
    <col min="12293" max="12293" width="8.69921875" style="3" customWidth="1"/>
    <col min="12294" max="12294" width="8.19921875" style="3" customWidth="1"/>
    <col min="12295" max="12295" width="7.796875" style="3" customWidth="1"/>
    <col min="12296" max="12296" width="11.5" style="3" customWidth="1"/>
    <col min="12297" max="12297" width="8.59765625" style="3" customWidth="1"/>
    <col min="12298" max="12298" width="7.5" style="3" customWidth="1"/>
    <col min="12299" max="12299" width="10.59765625" style="3" customWidth="1"/>
    <col min="12300" max="12542" width="8.796875" style="3"/>
    <col min="12543" max="12545" width="0" style="3" hidden="1" customWidth="1"/>
    <col min="12546" max="12546" width="21.796875" style="3" customWidth="1"/>
    <col min="12547" max="12547" width="13.69921875" style="3" customWidth="1"/>
    <col min="12548" max="12548" width="13.5" style="3" customWidth="1"/>
    <col min="12549" max="12549" width="8.69921875" style="3" customWidth="1"/>
    <col min="12550" max="12550" width="8.19921875" style="3" customWidth="1"/>
    <col min="12551" max="12551" width="7.796875" style="3" customWidth="1"/>
    <col min="12552" max="12552" width="11.5" style="3" customWidth="1"/>
    <col min="12553" max="12553" width="8.59765625" style="3" customWidth="1"/>
    <col min="12554" max="12554" width="7.5" style="3" customWidth="1"/>
    <col min="12555" max="12555" width="10.59765625" style="3" customWidth="1"/>
    <col min="12556" max="12798" width="8.796875" style="3"/>
    <col min="12799" max="12801" width="0" style="3" hidden="1" customWidth="1"/>
    <col min="12802" max="12802" width="21.796875" style="3" customWidth="1"/>
    <col min="12803" max="12803" width="13.69921875" style="3" customWidth="1"/>
    <col min="12804" max="12804" width="13.5" style="3" customWidth="1"/>
    <col min="12805" max="12805" width="8.69921875" style="3" customWidth="1"/>
    <col min="12806" max="12806" width="8.19921875" style="3" customWidth="1"/>
    <col min="12807" max="12807" width="7.796875" style="3" customWidth="1"/>
    <col min="12808" max="12808" width="11.5" style="3" customWidth="1"/>
    <col min="12809" max="12809" width="8.59765625" style="3" customWidth="1"/>
    <col min="12810" max="12810" width="7.5" style="3" customWidth="1"/>
    <col min="12811" max="12811" width="10.59765625" style="3" customWidth="1"/>
    <col min="12812" max="13054" width="8.796875" style="3"/>
    <col min="13055" max="13057" width="0" style="3" hidden="1" customWidth="1"/>
    <col min="13058" max="13058" width="21.796875" style="3" customWidth="1"/>
    <col min="13059" max="13059" width="13.69921875" style="3" customWidth="1"/>
    <col min="13060" max="13060" width="13.5" style="3" customWidth="1"/>
    <col min="13061" max="13061" width="8.69921875" style="3" customWidth="1"/>
    <col min="13062" max="13062" width="8.19921875" style="3" customWidth="1"/>
    <col min="13063" max="13063" width="7.796875" style="3" customWidth="1"/>
    <col min="13064" max="13064" width="11.5" style="3" customWidth="1"/>
    <col min="13065" max="13065" width="8.59765625" style="3" customWidth="1"/>
    <col min="13066" max="13066" width="7.5" style="3" customWidth="1"/>
    <col min="13067" max="13067" width="10.59765625" style="3" customWidth="1"/>
    <col min="13068" max="13310" width="8.796875" style="3"/>
    <col min="13311" max="13313" width="0" style="3" hidden="1" customWidth="1"/>
    <col min="13314" max="13314" width="21.796875" style="3" customWidth="1"/>
    <col min="13315" max="13315" width="13.69921875" style="3" customWidth="1"/>
    <col min="13316" max="13316" width="13.5" style="3" customWidth="1"/>
    <col min="13317" max="13317" width="8.69921875" style="3" customWidth="1"/>
    <col min="13318" max="13318" width="8.19921875" style="3" customWidth="1"/>
    <col min="13319" max="13319" width="7.796875" style="3" customWidth="1"/>
    <col min="13320" max="13320" width="11.5" style="3" customWidth="1"/>
    <col min="13321" max="13321" width="8.59765625" style="3" customWidth="1"/>
    <col min="13322" max="13322" width="7.5" style="3" customWidth="1"/>
    <col min="13323" max="13323" width="10.59765625" style="3" customWidth="1"/>
    <col min="13324" max="13566" width="8.796875" style="3"/>
    <col min="13567" max="13569" width="0" style="3" hidden="1" customWidth="1"/>
    <col min="13570" max="13570" width="21.796875" style="3" customWidth="1"/>
    <col min="13571" max="13571" width="13.69921875" style="3" customWidth="1"/>
    <col min="13572" max="13572" width="13.5" style="3" customWidth="1"/>
    <col min="13573" max="13573" width="8.69921875" style="3" customWidth="1"/>
    <col min="13574" max="13574" width="8.19921875" style="3" customWidth="1"/>
    <col min="13575" max="13575" width="7.796875" style="3" customWidth="1"/>
    <col min="13576" max="13576" width="11.5" style="3" customWidth="1"/>
    <col min="13577" max="13577" width="8.59765625" style="3" customWidth="1"/>
    <col min="13578" max="13578" width="7.5" style="3" customWidth="1"/>
    <col min="13579" max="13579" width="10.59765625" style="3" customWidth="1"/>
    <col min="13580" max="13822" width="8.796875" style="3"/>
    <col min="13823" max="13825" width="0" style="3" hidden="1" customWidth="1"/>
    <col min="13826" max="13826" width="21.796875" style="3" customWidth="1"/>
    <col min="13827" max="13827" width="13.69921875" style="3" customWidth="1"/>
    <col min="13828" max="13828" width="13.5" style="3" customWidth="1"/>
    <col min="13829" max="13829" width="8.69921875" style="3" customWidth="1"/>
    <col min="13830" max="13830" width="8.19921875" style="3" customWidth="1"/>
    <col min="13831" max="13831" width="7.796875" style="3" customWidth="1"/>
    <col min="13832" max="13832" width="11.5" style="3" customWidth="1"/>
    <col min="13833" max="13833" width="8.59765625" style="3" customWidth="1"/>
    <col min="13834" max="13834" width="7.5" style="3" customWidth="1"/>
    <col min="13835" max="13835" width="10.59765625" style="3" customWidth="1"/>
    <col min="13836" max="14078" width="8.796875" style="3"/>
    <col min="14079" max="14081" width="0" style="3" hidden="1" customWidth="1"/>
    <col min="14082" max="14082" width="21.796875" style="3" customWidth="1"/>
    <col min="14083" max="14083" width="13.69921875" style="3" customWidth="1"/>
    <col min="14084" max="14084" width="13.5" style="3" customWidth="1"/>
    <col min="14085" max="14085" width="8.69921875" style="3" customWidth="1"/>
    <col min="14086" max="14086" width="8.19921875" style="3" customWidth="1"/>
    <col min="14087" max="14087" width="7.796875" style="3" customWidth="1"/>
    <col min="14088" max="14088" width="11.5" style="3" customWidth="1"/>
    <col min="14089" max="14089" width="8.59765625" style="3" customWidth="1"/>
    <col min="14090" max="14090" width="7.5" style="3" customWidth="1"/>
    <col min="14091" max="14091" width="10.59765625" style="3" customWidth="1"/>
    <col min="14092" max="14334" width="8.796875" style="3"/>
    <col min="14335" max="14337" width="0" style="3" hidden="1" customWidth="1"/>
    <col min="14338" max="14338" width="21.796875" style="3" customWidth="1"/>
    <col min="14339" max="14339" width="13.69921875" style="3" customWidth="1"/>
    <col min="14340" max="14340" width="13.5" style="3" customWidth="1"/>
    <col min="14341" max="14341" width="8.69921875" style="3" customWidth="1"/>
    <col min="14342" max="14342" width="8.19921875" style="3" customWidth="1"/>
    <col min="14343" max="14343" width="7.796875" style="3" customWidth="1"/>
    <col min="14344" max="14344" width="11.5" style="3" customWidth="1"/>
    <col min="14345" max="14345" width="8.59765625" style="3" customWidth="1"/>
    <col min="14346" max="14346" width="7.5" style="3" customWidth="1"/>
    <col min="14347" max="14347" width="10.59765625" style="3" customWidth="1"/>
    <col min="14348" max="14590" width="8.796875" style="3"/>
    <col min="14591" max="14593" width="0" style="3" hidden="1" customWidth="1"/>
    <col min="14594" max="14594" width="21.796875" style="3" customWidth="1"/>
    <col min="14595" max="14595" width="13.69921875" style="3" customWidth="1"/>
    <col min="14596" max="14596" width="13.5" style="3" customWidth="1"/>
    <col min="14597" max="14597" width="8.69921875" style="3" customWidth="1"/>
    <col min="14598" max="14598" width="8.19921875" style="3" customWidth="1"/>
    <col min="14599" max="14599" width="7.796875" style="3" customWidth="1"/>
    <col min="14600" max="14600" width="11.5" style="3" customWidth="1"/>
    <col min="14601" max="14601" width="8.59765625" style="3" customWidth="1"/>
    <col min="14602" max="14602" width="7.5" style="3" customWidth="1"/>
    <col min="14603" max="14603" width="10.59765625" style="3" customWidth="1"/>
    <col min="14604" max="14846" width="8.796875" style="3"/>
    <col min="14847" max="14849" width="0" style="3" hidden="1" customWidth="1"/>
    <col min="14850" max="14850" width="21.796875" style="3" customWidth="1"/>
    <col min="14851" max="14851" width="13.69921875" style="3" customWidth="1"/>
    <col min="14852" max="14852" width="13.5" style="3" customWidth="1"/>
    <col min="14853" max="14853" width="8.69921875" style="3" customWidth="1"/>
    <col min="14854" max="14854" width="8.19921875" style="3" customWidth="1"/>
    <col min="14855" max="14855" width="7.796875" style="3" customWidth="1"/>
    <col min="14856" max="14856" width="11.5" style="3" customWidth="1"/>
    <col min="14857" max="14857" width="8.59765625" style="3" customWidth="1"/>
    <col min="14858" max="14858" width="7.5" style="3" customWidth="1"/>
    <col min="14859" max="14859" width="10.59765625" style="3" customWidth="1"/>
    <col min="14860" max="15102" width="8.796875" style="3"/>
    <col min="15103" max="15105" width="0" style="3" hidden="1" customWidth="1"/>
    <col min="15106" max="15106" width="21.796875" style="3" customWidth="1"/>
    <col min="15107" max="15107" width="13.69921875" style="3" customWidth="1"/>
    <col min="15108" max="15108" width="13.5" style="3" customWidth="1"/>
    <col min="15109" max="15109" width="8.69921875" style="3" customWidth="1"/>
    <col min="15110" max="15110" width="8.19921875" style="3" customWidth="1"/>
    <col min="15111" max="15111" width="7.796875" style="3" customWidth="1"/>
    <col min="15112" max="15112" width="11.5" style="3" customWidth="1"/>
    <col min="15113" max="15113" width="8.59765625" style="3" customWidth="1"/>
    <col min="15114" max="15114" width="7.5" style="3" customWidth="1"/>
    <col min="15115" max="15115" width="10.59765625" style="3" customWidth="1"/>
    <col min="15116" max="15358" width="8.796875" style="3"/>
    <col min="15359" max="15361" width="0" style="3" hidden="1" customWidth="1"/>
    <col min="15362" max="15362" width="21.796875" style="3" customWidth="1"/>
    <col min="15363" max="15363" width="13.69921875" style="3" customWidth="1"/>
    <col min="15364" max="15364" width="13.5" style="3" customWidth="1"/>
    <col min="15365" max="15365" width="8.69921875" style="3" customWidth="1"/>
    <col min="15366" max="15366" width="8.19921875" style="3" customWidth="1"/>
    <col min="15367" max="15367" width="7.796875" style="3" customWidth="1"/>
    <col min="15368" max="15368" width="11.5" style="3" customWidth="1"/>
    <col min="15369" max="15369" width="8.59765625" style="3" customWidth="1"/>
    <col min="15370" max="15370" width="7.5" style="3" customWidth="1"/>
    <col min="15371" max="15371" width="10.59765625" style="3" customWidth="1"/>
    <col min="15372" max="15614" width="8.796875" style="3"/>
    <col min="15615" max="15617" width="0" style="3" hidden="1" customWidth="1"/>
    <col min="15618" max="15618" width="21.796875" style="3" customWidth="1"/>
    <col min="15619" max="15619" width="13.69921875" style="3" customWidth="1"/>
    <col min="15620" max="15620" width="13.5" style="3" customWidth="1"/>
    <col min="15621" max="15621" width="8.69921875" style="3" customWidth="1"/>
    <col min="15622" max="15622" width="8.19921875" style="3" customWidth="1"/>
    <col min="15623" max="15623" width="7.796875" style="3" customWidth="1"/>
    <col min="15624" max="15624" width="11.5" style="3" customWidth="1"/>
    <col min="15625" max="15625" width="8.59765625" style="3" customWidth="1"/>
    <col min="15626" max="15626" width="7.5" style="3" customWidth="1"/>
    <col min="15627" max="15627" width="10.59765625" style="3" customWidth="1"/>
    <col min="15628" max="15870" width="8.796875" style="3"/>
    <col min="15871" max="15873" width="0" style="3" hidden="1" customWidth="1"/>
    <col min="15874" max="15874" width="21.796875" style="3" customWidth="1"/>
    <col min="15875" max="15875" width="13.69921875" style="3" customWidth="1"/>
    <col min="15876" max="15876" width="13.5" style="3" customWidth="1"/>
    <col min="15877" max="15877" width="8.69921875" style="3" customWidth="1"/>
    <col min="15878" max="15878" width="8.19921875" style="3" customWidth="1"/>
    <col min="15879" max="15879" width="7.796875" style="3" customWidth="1"/>
    <col min="15880" max="15880" width="11.5" style="3" customWidth="1"/>
    <col min="15881" max="15881" width="8.59765625" style="3" customWidth="1"/>
    <col min="15882" max="15882" width="7.5" style="3" customWidth="1"/>
    <col min="15883" max="15883" width="10.59765625" style="3" customWidth="1"/>
    <col min="15884" max="16126" width="8.796875" style="3"/>
    <col min="16127" max="16129" width="0" style="3" hidden="1" customWidth="1"/>
    <col min="16130" max="16130" width="21.796875" style="3" customWidth="1"/>
    <col min="16131" max="16131" width="13.69921875" style="3" customWidth="1"/>
    <col min="16132" max="16132" width="13.5" style="3" customWidth="1"/>
    <col min="16133" max="16133" width="8.69921875" style="3" customWidth="1"/>
    <col min="16134" max="16134" width="8.19921875" style="3" customWidth="1"/>
    <col min="16135" max="16135" width="7.796875" style="3" customWidth="1"/>
    <col min="16136" max="16136" width="11.5" style="3" customWidth="1"/>
    <col min="16137" max="16137" width="8.59765625" style="3" customWidth="1"/>
    <col min="16138" max="16138" width="7.5" style="3" customWidth="1"/>
    <col min="16139" max="16139" width="10.59765625" style="3" customWidth="1"/>
    <col min="16140" max="16384" width="8.796875" style="3"/>
  </cols>
  <sheetData>
    <row r="1" spans="4:12" ht="93" customHeight="1" x14ac:dyDescent="0.25">
      <c r="E1" s="309" t="s">
        <v>870</v>
      </c>
      <c r="F1" s="309"/>
      <c r="G1" s="309"/>
      <c r="H1" s="309"/>
      <c r="I1" s="309"/>
      <c r="J1" s="309"/>
      <c r="K1" s="309"/>
      <c r="L1" s="309"/>
    </row>
    <row r="2" spans="4:12" ht="12.75" x14ac:dyDescent="0.2">
      <c r="D2" s="310" t="s">
        <v>197</v>
      </c>
      <c r="E2" s="310"/>
      <c r="F2" s="310"/>
      <c r="G2" s="310"/>
      <c r="H2" s="310"/>
      <c r="I2" s="310"/>
      <c r="J2" s="310"/>
      <c r="K2" s="310"/>
      <c r="L2" s="310"/>
    </row>
    <row r="3" spans="4:12" ht="43.5" customHeight="1" x14ac:dyDescent="0.2">
      <c r="D3" s="420"/>
      <c r="E3" s="335" t="s">
        <v>434</v>
      </c>
      <c r="F3" s="336"/>
      <c r="G3" s="337"/>
      <c r="H3" s="335" t="s">
        <v>335</v>
      </c>
      <c r="I3" s="336"/>
      <c r="J3" s="337"/>
      <c r="K3" s="335" t="s">
        <v>435</v>
      </c>
      <c r="L3" s="337"/>
    </row>
    <row r="4" spans="4:12" ht="25.5" customHeight="1" x14ac:dyDescent="0.2">
      <c r="D4" s="421"/>
      <c r="E4" s="347" t="s">
        <v>201</v>
      </c>
      <c r="F4" s="423" t="s">
        <v>436</v>
      </c>
      <c r="G4" s="424"/>
      <c r="H4" s="347" t="s">
        <v>338</v>
      </c>
      <c r="I4" s="347" t="s">
        <v>339</v>
      </c>
      <c r="J4" s="347" t="s">
        <v>437</v>
      </c>
      <c r="K4" s="347" t="s">
        <v>341</v>
      </c>
      <c r="L4" s="347" t="s">
        <v>342</v>
      </c>
    </row>
    <row r="5" spans="4:12" ht="69" customHeight="1" x14ac:dyDescent="0.2">
      <c r="D5" s="421"/>
      <c r="E5" s="355"/>
      <c r="F5" s="263" t="s">
        <v>438</v>
      </c>
      <c r="G5" s="263" t="s">
        <v>439</v>
      </c>
      <c r="H5" s="355"/>
      <c r="I5" s="355"/>
      <c r="J5" s="355"/>
      <c r="K5" s="355"/>
      <c r="L5" s="355"/>
    </row>
    <row r="6" spans="4:12" ht="12.75" x14ac:dyDescent="0.2">
      <c r="D6" s="422"/>
      <c r="E6" s="89">
        <v>1</v>
      </c>
      <c r="F6" s="89">
        <v>2</v>
      </c>
      <c r="G6" s="89">
        <v>3</v>
      </c>
      <c r="H6" s="89">
        <v>4</v>
      </c>
      <c r="I6" s="89">
        <v>5</v>
      </c>
      <c r="J6" s="89">
        <v>6</v>
      </c>
      <c r="K6" s="89">
        <v>7</v>
      </c>
      <c r="L6" s="89">
        <v>8</v>
      </c>
    </row>
    <row r="7" spans="4:12" ht="12.75" x14ac:dyDescent="0.2">
      <c r="D7" s="385" t="s">
        <v>345</v>
      </c>
      <c r="E7" s="386"/>
      <c r="F7" s="386"/>
      <c r="G7" s="386"/>
      <c r="H7" s="386"/>
      <c r="I7" s="386"/>
      <c r="J7" s="386"/>
      <c r="K7" s="386"/>
      <c r="L7" s="387"/>
    </row>
    <row r="8" spans="4:12" x14ac:dyDescent="0.25">
      <c r="D8" s="90" t="s">
        <v>440</v>
      </c>
      <c r="E8" s="104"/>
      <c r="F8" s="105"/>
      <c r="G8" s="105"/>
      <c r="H8" s="105"/>
      <c r="I8" s="105"/>
      <c r="J8" s="105"/>
      <c r="K8" s="104"/>
      <c r="L8" s="104"/>
    </row>
    <row r="9" spans="4:12" ht="45" x14ac:dyDescent="0.2">
      <c r="D9" s="93" t="s">
        <v>347</v>
      </c>
      <c r="E9" s="104"/>
      <c r="F9" s="105"/>
      <c r="G9" s="105"/>
      <c r="H9" s="105"/>
      <c r="I9" s="105"/>
      <c r="J9" s="105"/>
      <c r="K9" s="104"/>
      <c r="L9" s="104"/>
    </row>
    <row r="10" spans="4:12" x14ac:dyDescent="0.25">
      <c r="D10" s="94" t="s">
        <v>348</v>
      </c>
      <c r="E10" s="27">
        <v>27</v>
      </c>
      <c r="F10" s="12">
        <v>2.3498694516971281</v>
      </c>
      <c r="G10" s="12">
        <v>2.7607361963190185</v>
      </c>
      <c r="H10" s="12" t="s">
        <v>25</v>
      </c>
      <c r="I10" s="12">
        <v>1.1741669556850532E-2</v>
      </c>
      <c r="J10" s="12" t="s">
        <v>25</v>
      </c>
      <c r="K10" s="27" t="s">
        <v>26</v>
      </c>
      <c r="L10" s="27" t="s">
        <v>25</v>
      </c>
    </row>
    <row r="11" spans="4:12" x14ac:dyDescent="0.25">
      <c r="D11" s="97" t="s">
        <v>349</v>
      </c>
      <c r="E11" s="27">
        <v>48</v>
      </c>
      <c r="F11" s="12">
        <v>4.1775456919060057</v>
      </c>
      <c r="G11" s="12">
        <v>4.9079754601226995</v>
      </c>
      <c r="H11" s="12">
        <v>0.2898</v>
      </c>
      <c r="I11" s="12">
        <v>8.2791626218376754E-2</v>
      </c>
      <c r="J11" s="12">
        <v>6.0374999999999996</v>
      </c>
      <c r="K11" s="27" t="s">
        <v>25</v>
      </c>
      <c r="L11" s="27">
        <v>3</v>
      </c>
    </row>
    <row r="12" spans="4:12" x14ac:dyDescent="0.25">
      <c r="D12" s="97" t="s">
        <v>350</v>
      </c>
      <c r="E12" s="27">
        <v>44</v>
      </c>
      <c r="F12" s="12">
        <v>3.8294168842471716</v>
      </c>
      <c r="G12" s="12">
        <v>4.4989775051124745</v>
      </c>
      <c r="H12" s="12">
        <v>0.71089999999999998</v>
      </c>
      <c r="I12" s="12">
        <v>0.20309374423272614</v>
      </c>
      <c r="J12" s="12">
        <v>16.156818181818181</v>
      </c>
      <c r="K12" s="27" t="s">
        <v>25</v>
      </c>
      <c r="L12" s="27">
        <v>6</v>
      </c>
    </row>
    <row r="13" spans="4:12" x14ac:dyDescent="0.25">
      <c r="D13" s="94" t="s">
        <v>351</v>
      </c>
      <c r="E13" s="27">
        <v>111</v>
      </c>
      <c r="F13" s="12">
        <v>9.6605744125326378</v>
      </c>
      <c r="G13" s="12">
        <v>11.349693251533742</v>
      </c>
      <c r="H13" s="12">
        <v>4.0359999999999996</v>
      </c>
      <c r="I13" s="12">
        <v>1.1530262367749087</v>
      </c>
      <c r="J13" s="12">
        <v>36.36036036036036</v>
      </c>
      <c r="K13" s="27">
        <v>4</v>
      </c>
      <c r="L13" s="27">
        <v>13</v>
      </c>
    </row>
    <row r="14" spans="4:12" x14ac:dyDescent="0.25">
      <c r="D14" s="97" t="s">
        <v>352</v>
      </c>
      <c r="E14" s="27">
        <v>152</v>
      </c>
      <c r="F14" s="12">
        <v>13.228894691035682</v>
      </c>
      <c r="G14" s="12">
        <v>15.541922290388548</v>
      </c>
      <c r="H14" s="12">
        <v>11.718500000000001</v>
      </c>
      <c r="I14" s="12">
        <v>3.3478042506557899</v>
      </c>
      <c r="J14" s="12">
        <v>77.09539473684211</v>
      </c>
      <c r="K14" s="27">
        <v>21</v>
      </c>
      <c r="L14" s="27">
        <v>13</v>
      </c>
    </row>
    <row r="15" spans="4:12" x14ac:dyDescent="0.25">
      <c r="D15" s="97" t="s">
        <v>353</v>
      </c>
      <c r="E15" s="27">
        <v>199</v>
      </c>
      <c r="F15" s="12">
        <v>17.319408181026979</v>
      </c>
      <c r="G15" s="12">
        <v>20.347648261758692</v>
      </c>
      <c r="H15" s="12">
        <v>28.481900000000003</v>
      </c>
      <c r="I15" s="12">
        <v>8.1368627287411481</v>
      </c>
      <c r="J15" s="12">
        <v>143.12512562814072</v>
      </c>
      <c r="K15" s="27">
        <v>40</v>
      </c>
      <c r="L15" s="27">
        <v>33</v>
      </c>
    </row>
    <row r="16" spans="4:12" ht="12.75" x14ac:dyDescent="0.2">
      <c r="D16" s="98" t="s">
        <v>354</v>
      </c>
      <c r="E16" s="27">
        <v>203</v>
      </c>
      <c r="F16" s="12">
        <v>17.667536988685814</v>
      </c>
      <c r="G16" s="12">
        <v>20.756646216768917</v>
      </c>
      <c r="H16" s="12">
        <v>65.638900000000007</v>
      </c>
      <c r="I16" s="12">
        <v>18.752074790149795</v>
      </c>
      <c r="J16" s="12">
        <v>323.34433497536952</v>
      </c>
      <c r="K16" s="27">
        <v>78</v>
      </c>
      <c r="L16" s="27">
        <v>57</v>
      </c>
    </row>
    <row r="17" spans="4:12" ht="12.75" x14ac:dyDescent="0.2">
      <c r="D17" s="98" t="s">
        <v>355</v>
      </c>
      <c r="E17" s="27">
        <v>152</v>
      </c>
      <c r="F17" s="12">
        <v>13.228894691035682</v>
      </c>
      <c r="G17" s="12">
        <v>15.541922290388548</v>
      </c>
      <c r="H17" s="12">
        <v>128.74199999999999</v>
      </c>
      <c r="I17" s="12">
        <v>36.779708566619256</v>
      </c>
      <c r="J17" s="12">
        <v>846.98684210526312</v>
      </c>
      <c r="K17" s="27">
        <v>83</v>
      </c>
      <c r="L17" s="27">
        <v>78</v>
      </c>
    </row>
    <row r="18" spans="4:12" ht="12.75" x14ac:dyDescent="0.2">
      <c r="D18" s="98" t="s">
        <v>356</v>
      </c>
      <c r="E18" s="27">
        <v>33</v>
      </c>
      <c r="F18" s="12">
        <v>2.8720626631853787</v>
      </c>
      <c r="G18" s="12">
        <v>3.3742331288343559</v>
      </c>
      <c r="H18" s="12">
        <v>69.153300000000002</v>
      </c>
      <c r="I18" s="12">
        <v>19.756087527147251</v>
      </c>
      <c r="J18" s="12">
        <v>2095.5545454545454</v>
      </c>
      <c r="K18" s="27">
        <v>20</v>
      </c>
      <c r="L18" s="27">
        <v>24</v>
      </c>
    </row>
    <row r="19" spans="4:12" ht="12.75" x14ac:dyDescent="0.2">
      <c r="D19" s="98" t="s">
        <v>357</v>
      </c>
      <c r="E19" s="27" t="s">
        <v>25</v>
      </c>
      <c r="F19" s="12">
        <v>0.34812880765883375</v>
      </c>
      <c r="G19" s="12">
        <v>0.40899795501022496</v>
      </c>
      <c r="H19" s="12">
        <v>13.132999999999999</v>
      </c>
      <c r="I19" s="12">
        <v>3.7519062357692956</v>
      </c>
      <c r="J19" s="12">
        <v>3283.25</v>
      </c>
      <c r="K19" s="27">
        <v>3</v>
      </c>
      <c r="L19" s="27">
        <v>4</v>
      </c>
    </row>
    <row r="20" spans="4:12" ht="12.75" x14ac:dyDescent="0.2">
      <c r="D20" s="98" t="s">
        <v>358</v>
      </c>
      <c r="E20" s="27">
        <v>4</v>
      </c>
      <c r="F20" s="12">
        <v>0.34812880765883375</v>
      </c>
      <c r="G20" s="12">
        <v>0.40899795501022496</v>
      </c>
      <c r="H20" s="12">
        <v>18.568000000000001</v>
      </c>
      <c r="I20" s="12">
        <v>5.3046063341022069</v>
      </c>
      <c r="J20" s="12">
        <v>4642</v>
      </c>
      <c r="K20" s="27">
        <v>3</v>
      </c>
      <c r="L20" s="27" t="s">
        <v>25</v>
      </c>
    </row>
    <row r="21" spans="4:12" ht="12.75" x14ac:dyDescent="0.2">
      <c r="D21" s="99" t="s">
        <v>359</v>
      </c>
      <c r="E21" s="27" t="s">
        <v>25</v>
      </c>
      <c r="F21" s="12">
        <v>8.7032201914708437E-2</v>
      </c>
      <c r="G21" s="12">
        <v>0.10224948875255624</v>
      </c>
      <c r="H21" s="12" t="s">
        <v>25</v>
      </c>
      <c r="I21" s="12">
        <v>2.7202962900323788</v>
      </c>
      <c r="J21" s="12" t="s">
        <v>25</v>
      </c>
      <c r="K21" s="27" t="s">
        <v>25</v>
      </c>
      <c r="L21" s="27" t="s">
        <v>25</v>
      </c>
    </row>
    <row r="22" spans="4:12" ht="12.75" x14ac:dyDescent="0.2">
      <c r="D22" s="99" t="s">
        <v>360</v>
      </c>
      <c r="E22" s="27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27" t="s">
        <v>26</v>
      </c>
      <c r="L22" s="27" t="s">
        <v>26</v>
      </c>
    </row>
    <row r="23" spans="4:12" ht="12.75" x14ac:dyDescent="0.2">
      <c r="D23" s="100" t="s">
        <v>361</v>
      </c>
      <c r="E23" s="27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27" t="s">
        <v>26</v>
      </c>
      <c r="L23" s="27" t="s">
        <v>26</v>
      </c>
    </row>
    <row r="24" spans="4:12" ht="12.75" x14ac:dyDescent="0.2">
      <c r="D24" s="98" t="s">
        <v>201</v>
      </c>
      <c r="E24" s="27">
        <v>978</v>
      </c>
      <c r="F24" s="12">
        <v>85.117493472584854</v>
      </c>
      <c r="G24" s="12">
        <v>100</v>
      </c>
      <c r="H24" s="12">
        <v>350.0354000000001</v>
      </c>
      <c r="I24" s="12">
        <v>100</v>
      </c>
      <c r="J24" s="12">
        <v>357.9094069529653</v>
      </c>
      <c r="K24" s="27">
        <v>257</v>
      </c>
      <c r="L24" s="27">
        <v>235</v>
      </c>
    </row>
    <row r="25" spans="4:12" ht="25.5" x14ac:dyDescent="0.2">
      <c r="D25" s="101" t="s">
        <v>362</v>
      </c>
      <c r="E25" s="27">
        <v>171</v>
      </c>
      <c r="F25" s="12">
        <v>14.882506527415144</v>
      </c>
      <c r="G25" s="105" t="s">
        <v>363</v>
      </c>
      <c r="H25" s="105" t="s">
        <v>363</v>
      </c>
      <c r="I25" s="105" t="s">
        <v>363</v>
      </c>
      <c r="J25" s="105" t="s">
        <v>363</v>
      </c>
      <c r="K25" s="27">
        <v>9</v>
      </c>
      <c r="L25" s="27">
        <v>11</v>
      </c>
    </row>
    <row r="26" spans="4:12" x14ac:dyDescent="0.25">
      <c r="D26" s="102" t="s">
        <v>364</v>
      </c>
      <c r="E26" s="27">
        <v>1149</v>
      </c>
      <c r="F26" s="12">
        <v>100</v>
      </c>
      <c r="G26" s="105" t="s">
        <v>363</v>
      </c>
      <c r="H26" s="12">
        <v>350.0354000000001</v>
      </c>
      <c r="I26" s="12">
        <v>100</v>
      </c>
      <c r="J26" s="12">
        <v>304.64351610095741</v>
      </c>
      <c r="K26" s="27">
        <v>266</v>
      </c>
      <c r="L26" s="27">
        <v>246</v>
      </c>
    </row>
  </sheetData>
  <mergeCells count="14">
    <mergeCell ref="J4:J5"/>
    <mergeCell ref="K4:K5"/>
    <mergeCell ref="L4:L5"/>
    <mergeCell ref="D7:L7"/>
    <mergeCell ref="E1:L1"/>
    <mergeCell ref="D2:L2"/>
    <mergeCell ref="D3:D6"/>
    <mergeCell ref="E3:G3"/>
    <mergeCell ref="H3:J3"/>
    <mergeCell ref="K3:L3"/>
    <mergeCell ref="E4:E5"/>
    <mergeCell ref="F4:G4"/>
    <mergeCell ref="H4:H5"/>
    <mergeCell ref="I4:I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D1:L23"/>
  <sheetViews>
    <sheetView topLeftCell="D1" workbookViewId="0">
      <selection activeCell="E3" sqref="E3:G3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8.296875" style="1" customWidth="1"/>
    <col min="6" max="6" width="8.59765625" style="1" customWidth="1"/>
    <col min="7" max="7" width="12.69921875" style="1" customWidth="1"/>
    <col min="8" max="8" width="5.796875" style="1" customWidth="1"/>
    <col min="9" max="9" width="8.8984375" style="1" customWidth="1"/>
    <col min="10" max="10" width="11.5" style="1" customWidth="1"/>
    <col min="11" max="11" width="8.59765625" style="1" customWidth="1"/>
    <col min="12" max="12" width="20.796875" style="1" customWidth="1"/>
    <col min="13" max="253" width="8.796875" style="3"/>
    <col min="254" max="256" width="0" style="3" hidden="1" customWidth="1"/>
    <col min="257" max="257" width="21.796875" style="3" customWidth="1"/>
    <col min="258" max="258" width="13.69921875" style="3" customWidth="1"/>
    <col min="259" max="259" width="13.5" style="3" customWidth="1"/>
    <col min="260" max="260" width="8.69921875" style="3" customWidth="1"/>
    <col min="261" max="261" width="8.19921875" style="3" customWidth="1"/>
    <col min="262" max="262" width="7.796875" style="3" customWidth="1"/>
    <col min="263" max="263" width="11.5" style="3" customWidth="1"/>
    <col min="264" max="264" width="8.59765625" style="3" customWidth="1"/>
    <col min="265" max="265" width="7.5" style="3" customWidth="1"/>
    <col min="266" max="266" width="10.59765625" style="3" customWidth="1"/>
    <col min="267" max="509" width="8.796875" style="3"/>
    <col min="510" max="512" width="0" style="3" hidden="1" customWidth="1"/>
    <col min="513" max="513" width="21.796875" style="3" customWidth="1"/>
    <col min="514" max="514" width="13.69921875" style="3" customWidth="1"/>
    <col min="515" max="515" width="13.5" style="3" customWidth="1"/>
    <col min="516" max="516" width="8.69921875" style="3" customWidth="1"/>
    <col min="517" max="517" width="8.19921875" style="3" customWidth="1"/>
    <col min="518" max="518" width="7.796875" style="3" customWidth="1"/>
    <col min="519" max="519" width="11.5" style="3" customWidth="1"/>
    <col min="520" max="520" width="8.59765625" style="3" customWidth="1"/>
    <col min="521" max="521" width="7.5" style="3" customWidth="1"/>
    <col min="522" max="522" width="10.59765625" style="3" customWidth="1"/>
    <col min="523" max="765" width="8.796875" style="3"/>
    <col min="766" max="768" width="0" style="3" hidden="1" customWidth="1"/>
    <col min="769" max="769" width="21.796875" style="3" customWidth="1"/>
    <col min="770" max="770" width="13.69921875" style="3" customWidth="1"/>
    <col min="771" max="771" width="13.5" style="3" customWidth="1"/>
    <col min="772" max="772" width="8.69921875" style="3" customWidth="1"/>
    <col min="773" max="773" width="8.19921875" style="3" customWidth="1"/>
    <col min="774" max="774" width="7.796875" style="3" customWidth="1"/>
    <col min="775" max="775" width="11.5" style="3" customWidth="1"/>
    <col min="776" max="776" width="8.59765625" style="3" customWidth="1"/>
    <col min="777" max="777" width="7.5" style="3" customWidth="1"/>
    <col min="778" max="778" width="10.59765625" style="3" customWidth="1"/>
    <col min="779" max="1021" width="8.796875" style="3"/>
    <col min="1022" max="1024" width="0" style="3" hidden="1" customWidth="1"/>
    <col min="1025" max="1025" width="21.796875" style="3" customWidth="1"/>
    <col min="1026" max="1026" width="13.69921875" style="3" customWidth="1"/>
    <col min="1027" max="1027" width="13.5" style="3" customWidth="1"/>
    <col min="1028" max="1028" width="8.69921875" style="3" customWidth="1"/>
    <col min="1029" max="1029" width="8.19921875" style="3" customWidth="1"/>
    <col min="1030" max="1030" width="7.796875" style="3" customWidth="1"/>
    <col min="1031" max="1031" width="11.5" style="3" customWidth="1"/>
    <col min="1032" max="1032" width="8.59765625" style="3" customWidth="1"/>
    <col min="1033" max="1033" width="7.5" style="3" customWidth="1"/>
    <col min="1034" max="1034" width="10.59765625" style="3" customWidth="1"/>
    <col min="1035" max="1277" width="8.796875" style="3"/>
    <col min="1278" max="1280" width="0" style="3" hidden="1" customWidth="1"/>
    <col min="1281" max="1281" width="21.796875" style="3" customWidth="1"/>
    <col min="1282" max="1282" width="13.69921875" style="3" customWidth="1"/>
    <col min="1283" max="1283" width="13.5" style="3" customWidth="1"/>
    <col min="1284" max="1284" width="8.69921875" style="3" customWidth="1"/>
    <col min="1285" max="1285" width="8.19921875" style="3" customWidth="1"/>
    <col min="1286" max="1286" width="7.796875" style="3" customWidth="1"/>
    <col min="1287" max="1287" width="11.5" style="3" customWidth="1"/>
    <col min="1288" max="1288" width="8.59765625" style="3" customWidth="1"/>
    <col min="1289" max="1289" width="7.5" style="3" customWidth="1"/>
    <col min="1290" max="1290" width="10.59765625" style="3" customWidth="1"/>
    <col min="1291" max="1533" width="8.796875" style="3"/>
    <col min="1534" max="1536" width="0" style="3" hidden="1" customWidth="1"/>
    <col min="1537" max="1537" width="21.796875" style="3" customWidth="1"/>
    <col min="1538" max="1538" width="13.69921875" style="3" customWidth="1"/>
    <col min="1539" max="1539" width="13.5" style="3" customWidth="1"/>
    <col min="1540" max="1540" width="8.69921875" style="3" customWidth="1"/>
    <col min="1541" max="1541" width="8.19921875" style="3" customWidth="1"/>
    <col min="1542" max="1542" width="7.796875" style="3" customWidth="1"/>
    <col min="1543" max="1543" width="11.5" style="3" customWidth="1"/>
    <col min="1544" max="1544" width="8.59765625" style="3" customWidth="1"/>
    <col min="1545" max="1545" width="7.5" style="3" customWidth="1"/>
    <col min="1546" max="1546" width="10.59765625" style="3" customWidth="1"/>
    <col min="1547" max="1789" width="8.796875" style="3"/>
    <col min="1790" max="1792" width="0" style="3" hidden="1" customWidth="1"/>
    <col min="1793" max="1793" width="21.796875" style="3" customWidth="1"/>
    <col min="1794" max="1794" width="13.69921875" style="3" customWidth="1"/>
    <col min="1795" max="1795" width="13.5" style="3" customWidth="1"/>
    <col min="1796" max="1796" width="8.69921875" style="3" customWidth="1"/>
    <col min="1797" max="1797" width="8.19921875" style="3" customWidth="1"/>
    <col min="1798" max="1798" width="7.796875" style="3" customWidth="1"/>
    <col min="1799" max="1799" width="11.5" style="3" customWidth="1"/>
    <col min="1800" max="1800" width="8.59765625" style="3" customWidth="1"/>
    <col min="1801" max="1801" width="7.5" style="3" customWidth="1"/>
    <col min="1802" max="1802" width="10.59765625" style="3" customWidth="1"/>
    <col min="1803" max="2045" width="8.796875" style="3"/>
    <col min="2046" max="2048" width="0" style="3" hidden="1" customWidth="1"/>
    <col min="2049" max="2049" width="21.796875" style="3" customWidth="1"/>
    <col min="2050" max="2050" width="13.69921875" style="3" customWidth="1"/>
    <col min="2051" max="2051" width="13.5" style="3" customWidth="1"/>
    <col min="2052" max="2052" width="8.69921875" style="3" customWidth="1"/>
    <col min="2053" max="2053" width="8.19921875" style="3" customWidth="1"/>
    <col min="2054" max="2054" width="7.796875" style="3" customWidth="1"/>
    <col min="2055" max="2055" width="11.5" style="3" customWidth="1"/>
    <col min="2056" max="2056" width="8.59765625" style="3" customWidth="1"/>
    <col min="2057" max="2057" width="7.5" style="3" customWidth="1"/>
    <col min="2058" max="2058" width="10.59765625" style="3" customWidth="1"/>
    <col min="2059" max="2301" width="8.796875" style="3"/>
    <col min="2302" max="2304" width="0" style="3" hidden="1" customWidth="1"/>
    <col min="2305" max="2305" width="21.796875" style="3" customWidth="1"/>
    <col min="2306" max="2306" width="13.69921875" style="3" customWidth="1"/>
    <col min="2307" max="2307" width="13.5" style="3" customWidth="1"/>
    <col min="2308" max="2308" width="8.69921875" style="3" customWidth="1"/>
    <col min="2309" max="2309" width="8.19921875" style="3" customWidth="1"/>
    <col min="2310" max="2310" width="7.796875" style="3" customWidth="1"/>
    <col min="2311" max="2311" width="11.5" style="3" customWidth="1"/>
    <col min="2312" max="2312" width="8.59765625" style="3" customWidth="1"/>
    <col min="2313" max="2313" width="7.5" style="3" customWidth="1"/>
    <col min="2314" max="2314" width="10.59765625" style="3" customWidth="1"/>
    <col min="2315" max="2557" width="8.796875" style="3"/>
    <col min="2558" max="2560" width="0" style="3" hidden="1" customWidth="1"/>
    <col min="2561" max="2561" width="21.796875" style="3" customWidth="1"/>
    <col min="2562" max="2562" width="13.69921875" style="3" customWidth="1"/>
    <col min="2563" max="2563" width="13.5" style="3" customWidth="1"/>
    <col min="2564" max="2564" width="8.69921875" style="3" customWidth="1"/>
    <col min="2565" max="2565" width="8.19921875" style="3" customWidth="1"/>
    <col min="2566" max="2566" width="7.796875" style="3" customWidth="1"/>
    <col min="2567" max="2567" width="11.5" style="3" customWidth="1"/>
    <col min="2568" max="2568" width="8.59765625" style="3" customWidth="1"/>
    <col min="2569" max="2569" width="7.5" style="3" customWidth="1"/>
    <col min="2570" max="2570" width="10.59765625" style="3" customWidth="1"/>
    <col min="2571" max="2813" width="8.796875" style="3"/>
    <col min="2814" max="2816" width="0" style="3" hidden="1" customWidth="1"/>
    <col min="2817" max="2817" width="21.796875" style="3" customWidth="1"/>
    <col min="2818" max="2818" width="13.69921875" style="3" customWidth="1"/>
    <col min="2819" max="2819" width="13.5" style="3" customWidth="1"/>
    <col min="2820" max="2820" width="8.69921875" style="3" customWidth="1"/>
    <col min="2821" max="2821" width="8.19921875" style="3" customWidth="1"/>
    <col min="2822" max="2822" width="7.796875" style="3" customWidth="1"/>
    <col min="2823" max="2823" width="11.5" style="3" customWidth="1"/>
    <col min="2824" max="2824" width="8.59765625" style="3" customWidth="1"/>
    <col min="2825" max="2825" width="7.5" style="3" customWidth="1"/>
    <col min="2826" max="2826" width="10.59765625" style="3" customWidth="1"/>
    <col min="2827" max="3069" width="8.796875" style="3"/>
    <col min="3070" max="3072" width="0" style="3" hidden="1" customWidth="1"/>
    <col min="3073" max="3073" width="21.796875" style="3" customWidth="1"/>
    <col min="3074" max="3074" width="13.69921875" style="3" customWidth="1"/>
    <col min="3075" max="3075" width="13.5" style="3" customWidth="1"/>
    <col min="3076" max="3076" width="8.69921875" style="3" customWidth="1"/>
    <col min="3077" max="3077" width="8.19921875" style="3" customWidth="1"/>
    <col min="3078" max="3078" width="7.796875" style="3" customWidth="1"/>
    <col min="3079" max="3079" width="11.5" style="3" customWidth="1"/>
    <col min="3080" max="3080" width="8.59765625" style="3" customWidth="1"/>
    <col min="3081" max="3081" width="7.5" style="3" customWidth="1"/>
    <col min="3082" max="3082" width="10.59765625" style="3" customWidth="1"/>
    <col min="3083" max="3325" width="8.796875" style="3"/>
    <col min="3326" max="3328" width="0" style="3" hidden="1" customWidth="1"/>
    <col min="3329" max="3329" width="21.796875" style="3" customWidth="1"/>
    <col min="3330" max="3330" width="13.69921875" style="3" customWidth="1"/>
    <col min="3331" max="3331" width="13.5" style="3" customWidth="1"/>
    <col min="3332" max="3332" width="8.69921875" style="3" customWidth="1"/>
    <col min="3333" max="3333" width="8.19921875" style="3" customWidth="1"/>
    <col min="3334" max="3334" width="7.796875" style="3" customWidth="1"/>
    <col min="3335" max="3335" width="11.5" style="3" customWidth="1"/>
    <col min="3336" max="3336" width="8.59765625" style="3" customWidth="1"/>
    <col min="3337" max="3337" width="7.5" style="3" customWidth="1"/>
    <col min="3338" max="3338" width="10.59765625" style="3" customWidth="1"/>
    <col min="3339" max="3581" width="8.796875" style="3"/>
    <col min="3582" max="3584" width="0" style="3" hidden="1" customWidth="1"/>
    <col min="3585" max="3585" width="21.796875" style="3" customWidth="1"/>
    <col min="3586" max="3586" width="13.69921875" style="3" customWidth="1"/>
    <col min="3587" max="3587" width="13.5" style="3" customWidth="1"/>
    <col min="3588" max="3588" width="8.69921875" style="3" customWidth="1"/>
    <col min="3589" max="3589" width="8.19921875" style="3" customWidth="1"/>
    <col min="3590" max="3590" width="7.796875" style="3" customWidth="1"/>
    <col min="3591" max="3591" width="11.5" style="3" customWidth="1"/>
    <col min="3592" max="3592" width="8.59765625" style="3" customWidth="1"/>
    <col min="3593" max="3593" width="7.5" style="3" customWidth="1"/>
    <col min="3594" max="3594" width="10.59765625" style="3" customWidth="1"/>
    <col min="3595" max="3837" width="8.796875" style="3"/>
    <col min="3838" max="3840" width="0" style="3" hidden="1" customWidth="1"/>
    <col min="3841" max="3841" width="21.796875" style="3" customWidth="1"/>
    <col min="3842" max="3842" width="13.69921875" style="3" customWidth="1"/>
    <col min="3843" max="3843" width="13.5" style="3" customWidth="1"/>
    <col min="3844" max="3844" width="8.69921875" style="3" customWidth="1"/>
    <col min="3845" max="3845" width="8.19921875" style="3" customWidth="1"/>
    <col min="3846" max="3846" width="7.796875" style="3" customWidth="1"/>
    <col min="3847" max="3847" width="11.5" style="3" customWidth="1"/>
    <col min="3848" max="3848" width="8.59765625" style="3" customWidth="1"/>
    <col min="3849" max="3849" width="7.5" style="3" customWidth="1"/>
    <col min="3850" max="3850" width="10.59765625" style="3" customWidth="1"/>
    <col min="3851" max="4093" width="8.796875" style="3"/>
    <col min="4094" max="4096" width="0" style="3" hidden="1" customWidth="1"/>
    <col min="4097" max="4097" width="21.796875" style="3" customWidth="1"/>
    <col min="4098" max="4098" width="13.69921875" style="3" customWidth="1"/>
    <col min="4099" max="4099" width="13.5" style="3" customWidth="1"/>
    <col min="4100" max="4100" width="8.69921875" style="3" customWidth="1"/>
    <col min="4101" max="4101" width="8.19921875" style="3" customWidth="1"/>
    <col min="4102" max="4102" width="7.796875" style="3" customWidth="1"/>
    <col min="4103" max="4103" width="11.5" style="3" customWidth="1"/>
    <col min="4104" max="4104" width="8.59765625" style="3" customWidth="1"/>
    <col min="4105" max="4105" width="7.5" style="3" customWidth="1"/>
    <col min="4106" max="4106" width="10.59765625" style="3" customWidth="1"/>
    <col min="4107" max="4349" width="8.796875" style="3"/>
    <col min="4350" max="4352" width="0" style="3" hidden="1" customWidth="1"/>
    <col min="4353" max="4353" width="21.796875" style="3" customWidth="1"/>
    <col min="4354" max="4354" width="13.69921875" style="3" customWidth="1"/>
    <col min="4355" max="4355" width="13.5" style="3" customWidth="1"/>
    <col min="4356" max="4356" width="8.69921875" style="3" customWidth="1"/>
    <col min="4357" max="4357" width="8.19921875" style="3" customWidth="1"/>
    <col min="4358" max="4358" width="7.796875" style="3" customWidth="1"/>
    <col min="4359" max="4359" width="11.5" style="3" customWidth="1"/>
    <col min="4360" max="4360" width="8.59765625" style="3" customWidth="1"/>
    <col min="4361" max="4361" width="7.5" style="3" customWidth="1"/>
    <col min="4362" max="4362" width="10.59765625" style="3" customWidth="1"/>
    <col min="4363" max="4605" width="8.796875" style="3"/>
    <col min="4606" max="4608" width="0" style="3" hidden="1" customWidth="1"/>
    <col min="4609" max="4609" width="21.796875" style="3" customWidth="1"/>
    <col min="4610" max="4610" width="13.69921875" style="3" customWidth="1"/>
    <col min="4611" max="4611" width="13.5" style="3" customWidth="1"/>
    <col min="4612" max="4612" width="8.69921875" style="3" customWidth="1"/>
    <col min="4613" max="4613" width="8.19921875" style="3" customWidth="1"/>
    <col min="4614" max="4614" width="7.796875" style="3" customWidth="1"/>
    <col min="4615" max="4615" width="11.5" style="3" customWidth="1"/>
    <col min="4616" max="4616" width="8.59765625" style="3" customWidth="1"/>
    <col min="4617" max="4617" width="7.5" style="3" customWidth="1"/>
    <col min="4618" max="4618" width="10.59765625" style="3" customWidth="1"/>
    <col min="4619" max="4861" width="8.796875" style="3"/>
    <col min="4862" max="4864" width="0" style="3" hidden="1" customWidth="1"/>
    <col min="4865" max="4865" width="21.796875" style="3" customWidth="1"/>
    <col min="4866" max="4866" width="13.69921875" style="3" customWidth="1"/>
    <col min="4867" max="4867" width="13.5" style="3" customWidth="1"/>
    <col min="4868" max="4868" width="8.69921875" style="3" customWidth="1"/>
    <col min="4869" max="4869" width="8.19921875" style="3" customWidth="1"/>
    <col min="4870" max="4870" width="7.796875" style="3" customWidth="1"/>
    <col min="4871" max="4871" width="11.5" style="3" customWidth="1"/>
    <col min="4872" max="4872" width="8.59765625" style="3" customWidth="1"/>
    <col min="4873" max="4873" width="7.5" style="3" customWidth="1"/>
    <col min="4874" max="4874" width="10.59765625" style="3" customWidth="1"/>
    <col min="4875" max="5117" width="8.796875" style="3"/>
    <col min="5118" max="5120" width="0" style="3" hidden="1" customWidth="1"/>
    <col min="5121" max="5121" width="21.796875" style="3" customWidth="1"/>
    <col min="5122" max="5122" width="13.69921875" style="3" customWidth="1"/>
    <col min="5123" max="5123" width="13.5" style="3" customWidth="1"/>
    <col min="5124" max="5124" width="8.69921875" style="3" customWidth="1"/>
    <col min="5125" max="5125" width="8.19921875" style="3" customWidth="1"/>
    <col min="5126" max="5126" width="7.796875" style="3" customWidth="1"/>
    <col min="5127" max="5127" width="11.5" style="3" customWidth="1"/>
    <col min="5128" max="5128" width="8.59765625" style="3" customWidth="1"/>
    <col min="5129" max="5129" width="7.5" style="3" customWidth="1"/>
    <col min="5130" max="5130" width="10.59765625" style="3" customWidth="1"/>
    <col min="5131" max="5373" width="8.796875" style="3"/>
    <col min="5374" max="5376" width="0" style="3" hidden="1" customWidth="1"/>
    <col min="5377" max="5377" width="21.796875" style="3" customWidth="1"/>
    <col min="5378" max="5378" width="13.69921875" style="3" customWidth="1"/>
    <col min="5379" max="5379" width="13.5" style="3" customWidth="1"/>
    <col min="5380" max="5380" width="8.69921875" style="3" customWidth="1"/>
    <col min="5381" max="5381" width="8.19921875" style="3" customWidth="1"/>
    <col min="5382" max="5382" width="7.796875" style="3" customWidth="1"/>
    <col min="5383" max="5383" width="11.5" style="3" customWidth="1"/>
    <col min="5384" max="5384" width="8.59765625" style="3" customWidth="1"/>
    <col min="5385" max="5385" width="7.5" style="3" customWidth="1"/>
    <col min="5386" max="5386" width="10.59765625" style="3" customWidth="1"/>
    <col min="5387" max="5629" width="8.796875" style="3"/>
    <col min="5630" max="5632" width="0" style="3" hidden="1" customWidth="1"/>
    <col min="5633" max="5633" width="21.796875" style="3" customWidth="1"/>
    <col min="5634" max="5634" width="13.69921875" style="3" customWidth="1"/>
    <col min="5635" max="5635" width="13.5" style="3" customWidth="1"/>
    <col min="5636" max="5636" width="8.69921875" style="3" customWidth="1"/>
    <col min="5637" max="5637" width="8.19921875" style="3" customWidth="1"/>
    <col min="5638" max="5638" width="7.796875" style="3" customWidth="1"/>
    <col min="5639" max="5639" width="11.5" style="3" customWidth="1"/>
    <col min="5640" max="5640" width="8.59765625" style="3" customWidth="1"/>
    <col min="5641" max="5641" width="7.5" style="3" customWidth="1"/>
    <col min="5642" max="5642" width="10.59765625" style="3" customWidth="1"/>
    <col min="5643" max="5885" width="8.796875" style="3"/>
    <col min="5886" max="5888" width="0" style="3" hidden="1" customWidth="1"/>
    <col min="5889" max="5889" width="21.796875" style="3" customWidth="1"/>
    <col min="5890" max="5890" width="13.69921875" style="3" customWidth="1"/>
    <col min="5891" max="5891" width="13.5" style="3" customWidth="1"/>
    <col min="5892" max="5892" width="8.69921875" style="3" customWidth="1"/>
    <col min="5893" max="5893" width="8.19921875" style="3" customWidth="1"/>
    <col min="5894" max="5894" width="7.796875" style="3" customWidth="1"/>
    <col min="5895" max="5895" width="11.5" style="3" customWidth="1"/>
    <col min="5896" max="5896" width="8.59765625" style="3" customWidth="1"/>
    <col min="5897" max="5897" width="7.5" style="3" customWidth="1"/>
    <col min="5898" max="5898" width="10.59765625" style="3" customWidth="1"/>
    <col min="5899" max="6141" width="8.796875" style="3"/>
    <col min="6142" max="6144" width="0" style="3" hidden="1" customWidth="1"/>
    <col min="6145" max="6145" width="21.796875" style="3" customWidth="1"/>
    <col min="6146" max="6146" width="13.69921875" style="3" customWidth="1"/>
    <col min="6147" max="6147" width="13.5" style="3" customWidth="1"/>
    <col min="6148" max="6148" width="8.69921875" style="3" customWidth="1"/>
    <col min="6149" max="6149" width="8.19921875" style="3" customWidth="1"/>
    <col min="6150" max="6150" width="7.796875" style="3" customWidth="1"/>
    <col min="6151" max="6151" width="11.5" style="3" customWidth="1"/>
    <col min="6152" max="6152" width="8.59765625" style="3" customWidth="1"/>
    <col min="6153" max="6153" width="7.5" style="3" customWidth="1"/>
    <col min="6154" max="6154" width="10.59765625" style="3" customWidth="1"/>
    <col min="6155" max="6397" width="8.796875" style="3"/>
    <col min="6398" max="6400" width="0" style="3" hidden="1" customWidth="1"/>
    <col min="6401" max="6401" width="21.796875" style="3" customWidth="1"/>
    <col min="6402" max="6402" width="13.69921875" style="3" customWidth="1"/>
    <col min="6403" max="6403" width="13.5" style="3" customWidth="1"/>
    <col min="6404" max="6404" width="8.69921875" style="3" customWidth="1"/>
    <col min="6405" max="6405" width="8.19921875" style="3" customWidth="1"/>
    <col min="6406" max="6406" width="7.796875" style="3" customWidth="1"/>
    <col min="6407" max="6407" width="11.5" style="3" customWidth="1"/>
    <col min="6408" max="6408" width="8.59765625" style="3" customWidth="1"/>
    <col min="6409" max="6409" width="7.5" style="3" customWidth="1"/>
    <col min="6410" max="6410" width="10.59765625" style="3" customWidth="1"/>
    <col min="6411" max="6653" width="8.796875" style="3"/>
    <col min="6654" max="6656" width="0" style="3" hidden="1" customWidth="1"/>
    <col min="6657" max="6657" width="21.796875" style="3" customWidth="1"/>
    <col min="6658" max="6658" width="13.69921875" style="3" customWidth="1"/>
    <col min="6659" max="6659" width="13.5" style="3" customWidth="1"/>
    <col min="6660" max="6660" width="8.69921875" style="3" customWidth="1"/>
    <col min="6661" max="6661" width="8.19921875" style="3" customWidth="1"/>
    <col min="6662" max="6662" width="7.796875" style="3" customWidth="1"/>
    <col min="6663" max="6663" width="11.5" style="3" customWidth="1"/>
    <col min="6664" max="6664" width="8.59765625" style="3" customWidth="1"/>
    <col min="6665" max="6665" width="7.5" style="3" customWidth="1"/>
    <col min="6666" max="6666" width="10.59765625" style="3" customWidth="1"/>
    <col min="6667" max="6909" width="8.796875" style="3"/>
    <col min="6910" max="6912" width="0" style="3" hidden="1" customWidth="1"/>
    <col min="6913" max="6913" width="21.796875" style="3" customWidth="1"/>
    <col min="6914" max="6914" width="13.69921875" style="3" customWidth="1"/>
    <col min="6915" max="6915" width="13.5" style="3" customWidth="1"/>
    <col min="6916" max="6916" width="8.69921875" style="3" customWidth="1"/>
    <col min="6917" max="6917" width="8.19921875" style="3" customWidth="1"/>
    <col min="6918" max="6918" width="7.796875" style="3" customWidth="1"/>
    <col min="6919" max="6919" width="11.5" style="3" customWidth="1"/>
    <col min="6920" max="6920" width="8.59765625" style="3" customWidth="1"/>
    <col min="6921" max="6921" width="7.5" style="3" customWidth="1"/>
    <col min="6922" max="6922" width="10.59765625" style="3" customWidth="1"/>
    <col min="6923" max="7165" width="8.796875" style="3"/>
    <col min="7166" max="7168" width="0" style="3" hidden="1" customWidth="1"/>
    <col min="7169" max="7169" width="21.796875" style="3" customWidth="1"/>
    <col min="7170" max="7170" width="13.69921875" style="3" customWidth="1"/>
    <col min="7171" max="7171" width="13.5" style="3" customWidth="1"/>
    <col min="7172" max="7172" width="8.69921875" style="3" customWidth="1"/>
    <col min="7173" max="7173" width="8.19921875" style="3" customWidth="1"/>
    <col min="7174" max="7174" width="7.796875" style="3" customWidth="1"/>
    <col min="7175" max="7175" width="11.5" style="3" customWidth="1"/>
    <col min="7176" max="7176" width="8.59765625" style="3" customWidth="1"/>
    <col min="7177" max="7177" width="7.5" style="3" customWidth="1"/>
    <col min="7178" max="7178" width="10.59765625" style="3" customWidth="1"/>
    <col min="7179" max="7421" width="8.796875" style="3"/>
    <col min="7422" max="7424" width="0" style="3" hidden="1" customWidth="1"/>
    <col min="7425" max="7425" width="21.796875" style="3" customWidth="1"/>
    <col min="7426" max="7426" width="13.69921875" style="3" customWidth="1"/>
    <col min="7427" max="7427" width="13.5" style="3" customWidth="1"/>
    <col min="7428" max="7428" width="8.69921875" style="3" customWidth="1"/>
    <col min="7429" max="7429" width="8.19921875" style="3" customWidth="1"/>
    <col min="7430" max="7430" width="7.796875" style="3" customWidth="1"/>
    <col min="7431" max="7431" width="11.5" style="3" customWidth="1"/>
    <col min="7432" max="7432" width="8.59765625" style="3" customWidth="1"/>
    <col min="7433" max="7433" width="7.5" style="3" customWidth="1"/>
    <col min="7434" max="7434" width="10.59765625" style="3" customWidth="1"/>
    <col min="7435" max="7677" width="8.796875" style="3"/>
    <col min="7678" max="7680" width="0" style="3" hidden="1" customWidth="1"/>
    <col min="7681" max="7681" width="21.796875" style="3" customWidth="1"/>
    <col min="7682" max="7682" width="13.69921875" style="3" customWidth="1"/>
    <col min="7683" max="7683" width="13.5" style="3" customWidth="1"/>
    <col min="7684" max="7684" width="8.69921875" style="3" customWidth="1"/>
    <col min="7685" max="7685" width="8.19921875" style="3" customWidth="1"/>
    <col min="7686" max="7686" width="7.796875" style="3" customWidth="1"/>
    <col min="7687" max="7687" width="11.5" style="3" customWidth="1"/>
    <col min="7688" max="7688" width="8.59765625" style="3" customWidth="1"/>
    <col min="7689" max="7689" width="7.5" style="3" customWidth="1"/>
    <col min="7690" max="7690" width="10.59765625" style="3" customWidth="1"/>
    <col min="7691" max="7933" width="8.796875" style="3"/>
    <col min="7934" max="7936" width="0" style="3" hidden="1" customWidth="1"/>
    <col min="7937" max="7937" width="21.796875" style="3" customWidth="1"/>
    <col min="7938" max="7938" width="13.69921875" style="3" customWidth="1"/>
    <col min="7939" max="7939" width="13.5" style="3" customWidth="1"/>
    <col min="7940" max="7940" width="8.69921875" style="3" customWidth="1"/>
    <col min="7941" max="7941" width="8.19921875" style="3" customWidth="1"/>
    <col min="7942" max="7942" width="7.796875" style="3" customWidth="1"/>
    <col min="7943" max="7943" width="11.5" style="3" customWidth="1"/>
    <col min="7944" max="7944" width="8.59765625" style="3" customWidth="1"/>
    <col min="7945" max="7945" width="7.5" style="3" customWidth="1"/>
    <col min="7946" max="7946" width="10.59765625" style="3" customWidth="1"/>
    <col min="7947" max="8189" width="8.796875" style="3"/>
    <col min="8190" max="8192" width="0" style="3" hidden="1" customWidth="1"/>
    <col min="8193" max="8193" width="21.796875" style="3" customWidth="1"/>
    <col min="8194" max="8194" width="13.69921875" style="3" customWidth="1"/>
    <col min="8195" max="8195" width="13.5" style="3" customWidth="1"/>
    <col min="8196" max="8196" width="8.69921875" style="3" customWidth="1"/>
    <col min="8197" max="8197" width="8.19921875" style="3" customWidth="1"/>
    <col min="8198" max="8198" width="7.796875" style="3" customWidth="1"/>
    <col min="8199" max="8199" width="11.5" style="3" customWidth="1"/>
    <col min="8200" max="8200" width="8.59765625" style="3" customWidth="1"/>
    <col min="8201" max="8201" width="7.5" style="3" customWidth="1"/>
    <col min="8202" max="8202" width="10.59765625" style="3" customWidth="1"/>
    <col min="8203" max="8445" width="8.796875" style="3"/>
    <col min="8446" max="8448" width="0" style="3" hidden="1" customWidth="1"/>
    <col min="8449" max="8449" width="21.796875" style="3" customWidth="1"/>
    <col min="8450" max="8450" width="13.69921875" style="3" customWidth="1"/>
    <col min="8451" max="8451" width="13.5" style="3" customWidth="1"/>
    <col min="8452" max="8452" width="8.69921875" style="3" customWidth="1"/>
    <col min="8453" max="8453" width="8.19921875" style="3" customWidth="1"/>
    <col min="8454" max="8454" width="7.796875" style="3" customWidth="1"/>
    <col min="8455" max="8455" width="11.5" style="3" customWidth="1"/>
    <col min="8456" max="8456" width="8.59765625" style="3" customWidth="1"/>
    <col min="8457" max="8457" width="7.5" style="3" customWidth="1"/>
    <col min="8458" max="8458" width="10.59765625" style="3" customWidth="1"/>
    <col min="8459" max="8701" width="8.796875" style="3"/>
    <col min="8702" max="8704" width="0" style="3" hidden="1" customWidth="1"/>
    <col min="8705" max="8705" width="21.796875" style="3" customWidth="1"/>
    <col min="8706" max="8706" width="13.69921875" style="3" customWidth="1"/>
    <col min="8707" max="8707" width="13.5" style="3" customWidth="1"/>
    <col min="8708" max="8708" width="8.69921875" style="3" customWidth="1"/>
    <col min="8709" max="8709" width="8.19921875" style="3" customWidth="1"/>
    <col min="8710" max="8710" width="7.796875" style="3" customWidth="1"/>
    <col min="8711" max="8711" width="11.5" style="3" customWidth="1"/>
    <col min="8712" max="8712" width="8.59765625" style="3" customWidth="1"/>
    <col min="8713" max="8713" width="7.5" style="3" customWidth="1"/>
    <col min="8714" max="8714" width="10.59765625" style="3" customWidth="1"/>
    <col min="8715" max="8957" width="8.796875" style="3"/>
    <col min="8958" max="8960" width="0" style="3" hidden="1" customWidth="1"/>
    <col min="8961" max="8961" width="21.796875" style="3" customWidth="1"/>
    <col min="8962" max="8962" width="13.69921875" style="3" customWidth="1"/>
    <col min="8963" max="8963" width="13.5" style="3" customWidth="1"/>
    <col min="8964" max="8964" width="8.69921875" style="3" customWidth="1"/>
    <col min="8965" max="8965" width="8.19921875" style="3" customWidth="1"/>
    <col min="8966" max="8966" width="7.796875" style="3" customWidth="1"/>
    <col min="8967" max="8967" width="11.5" style="3" customWidth="1"/>
    <col min="8968" max="8968" width="8.59765625" style="3" customWidth="1"/>
    <col min="8969" max="8969" width="7.5" style="3" customWidth="1"/>
    <col min="8970" max="8970" width="10.59765625" style="3" customWidth="1"/>
    <col min="8971" max="9213" width="8.796875" style="3"/>
    <col min="9214" max="9216" width="0" style="3" hidden="1" customWidth="1"/>
    <col min="9217" max="9217" width="21.796875" style="3" customWidth="1"/>
    <col min="9218" max="9218" width="13.69921875" style="3" customWidth="1"/>
    <col min="9219" max="9219" width="13.5" style="3" customWidth="1"/>
    <col min="9220" max="9220" width="8.69921875" style="3" customWidth="1"/>
    <col min="9221" max="9221" width="8.19921875" style="3" customWidth="1"/>
    <col min="9222" max="9222" width="7.796875" style="3" customWidth="1"/>
    <col min="9223" max="9223" width="11.5" style="3" customWidth="1"/>
    <col min="9224" max="9224" width="8.59765625" style="3" customWidth="1"/>
    <col min="9225" max="9225" width="7.5" style="3" customWidth="1"/>
    <col min="9226" max="9226" width="10.59765625" style="3" customWidth="1"/>
    <col min="9227" max="9469" width="8.796875" style="3"/>
    <col min="9470" max="9472" width="0" style="3" hidden="1" customWidth="1"/>
    <col min="9473" max="9473" width="21.796875" style="3" customWidth="1"/>
    <col min="9474" max="9474" width="13.69921875" style="3" customWidth="1"/>
    <col min="9475" max="9475" width="13.5" style="3" customWidth="1"/>
    <col min="9476" max="9476" width="8.69921875" style="3" customWidth="1"/>
    <col min="9477" max="9477" width="8.19921875" style="3" customWidth="1"/>
    <col min="9478" max="9478" width="7.796875" style="3" customWidth="1"/>
    <col min="9479" max="9479" width="11.5" style="3" customWidth="1"/>
    <col min="9480" max="9480" width="8.59765625" style="3" customWidth="1"/>
    <col min="9481" max="9481" width="7.5" style="3" customWidth="1"/>
    <col min="9482" max="9482" width="10.59765625" style="3" customWidth="1"/>
    <col min="9483" max="9725" width="8.796875" style="3"/>
    <col min="9726" max="9728" width="0" style="3" hidden="1" customWidth="1"/>
    <col min="9729" max="9729" width="21.796875" style="3" customWidth="1"/>
    <col min="9730" max="9730" width="13.69921875" style="3" customWidth="1"/>
    <col min="9731" max="9731" width="13.5" style="3" customWidth="1"/>
    <col min="9732" max="9732" width="8.69921875" style="3" customWidth="1"/>
    <col min="9733" max="9733" width="8.19921875" style="3" customWidth="1"/>
    <col min="9734" max="9734" width="7.796875" style="3" customWidth="1"/>
    <col min="9735" max="9735" width="11.5" style="3" customWidth="1"/>
    <col min="9736" max="9736" width="8.59765625" style="3" customWidth="1"/>
    <col min="9737" max="9737" width="7.5" style="3" customWidth="1"/>
    <col min="9738" max="9738" width="10.59765625" style="3" customWidth="1"/>
    <col min="9739" max="9981" width="8.796875" style="3"/>
    <col min="9982" max="9984" width="0" style="3" hidden="1" customWidth="1"/>
    <col min="9985" max="9985" width="21.796875" style="3" customWidth="1"/>
    <col min="9986" max="9986" width="13.69921875" style="3" customWidth="1"/>
    <col min="9987" max="9987" width="13.5" style="3" customWidth="1"/>
    <col min="9988" max="9988" width="8.69921875" style="3" customWidth="1"/>
    <col min="9989" max="9989" width="8.19921875" style="3" customWidth="1"/>
    <col min="9990" max="9990" width="7.796875" style="3" customWidth="1"/>
    <col min="9991" max="9991" width="11.5" style="3" customWidth="1"/>
    <col min="9992" max="9992" width="8.59765625" style="3" customWidth="1"/>
    <col min="9993" max="9993" width="7.5" style="3" customWidth="1"/>
    <col min="9994" max="9994" width="10.59765625" style="3" customWidth="1"/>
    <col min="9995" max="10237" width="8.796875" style="3"/>
    <col min="10238" max="10240" width="0" style="3" hidden="1" customWidth="1"/>
    <col min="10241" max="10241" width="21.796875" style="3" customWidth="1"/>
    <col min="10242" max="10242" width="13.69921875" style="3" customWidth="1"/>
    <col min="10243" max="10243" width="13.5" style="3" customWidth="1"/>
    <col min="10244" max="10244" width="8.69921875" style="3" customWidth="1"/>
    <col min="10245" max="10245" width="8.19921875" style="3" customWidth="1"/>
    <col min="10246" max="10246" width="7.796875" style="3" customWidth="1"/>
    <col min="10247" max="10247" width="11.5" style="3" customWidth="1"/>
    <col min="10248" max="10248" width="8.59765625" style="3" customWidth="1"/>
    <col min="10249" max="10249" width="7.5" style="3" customWidth="1"/>
    <col min="10250" max="10250" width="10.59765625" style="3" customWidth="1"/>
    <col min="10251" max="10493" width="8.796875" style="3"/>
    <col min="10494" max="10496" width="0" style="3" hidden="1" customWidth="1"/>
    <col min="10497" max="10497" width="21.796875" style="3" customWidth="1"/>
    <col min="10498" max="10498" width="13.69921875" style="3" customWidth="1"/>
    <col min="10499" max="10499" width="13.5" style="3" customWidth="1"/>
    <col min="10500" max="10500" width="8.69921875" style="3" customWidth="1"/>
    <col min="10501" max="10501" width="8.19921875" style="3" customWidth="1"/>
    <col min="10502" max="10502" width="7.796875" style="3" customWidth="1"/>
    <col min="10503" max="10503" width="11.5" style="3" customWidth="1"/>
    <col min="10504" max="10504" width="8.59765625" style="3" customWidth="1"/>
    <col min="10505" max="10505" width="7.5" style="3" customWidth="1"/>
    <col min="10506" max="10506" width="10.59765625" style="3" customWidth="1"/>
    <col min="10507" max="10749" width="8.796875" style="3"/>
    <col min="10750" max="10752" width="0" style="3" hidden="1" customWidth="1"/>
    <col min="10753" max="10753" width="21.796875" style="3" customWidth="1"/>
    <col min="10754" max="10754" width="13.69921875" style="3" customWidth="1"/>
    <col min="10755" max="10755" width="13.5" style="3" customWidth="1"/>
    <col min="10756" max="10756" width="8.69921875" style="3" customWidth="1"/>
    <col min="10757" max="10757" width="8.19921875" style="3" customWidth="1"/>
    <col min="10758" max="10758" width="7.796875" style="3" customWidth="1"/>
    <col min="10759" max="10759" width="11.5" style="3" customWidth="1"/>
    <col min="10760" max="10760" width="8.59765625" style="3" customWidth="1"/>
    <col min="10761" max="10761" width="7.5" style="3" customWidth="1"/>
    <col min="10762" max="10762" width="10.59765625" style="3" customWidth="1"/>
    <col min="10763" max="11005" width="8.796875" style="3"/>
    <col min="11006" max="11008" width="0" style="3" hidden="1" customWidth="1"/>
    <col min="11009" max="11009" width="21.796875" style="3" customWidth="1"/>
    <col min="11010" max="11010" width="13.69921875" style="3" customWidth="1"/>
    <col min="11011" max="11011" width="13.5" style="3" customWidth="1"/>
    <col min="11012" max="11012" width="8.69921875" style="3" customWidth="1"/>
    <col min="11013" max="11013" width="8.19921875" style="3" customWidth="1"/>
    <col min="11014" max="11014" width="7.796875" style="3" customWidth="1"/>
    <col min="11015" max="11015" width="11.5" style="3" customWidth="1"/>
    <col min="11016" max="11016" width="8.59765625" style="3" customWidth="1"/>
    <col min="11017" max="11017" width="7.5" style="3" customWidth="1"/>
    <col min="11018" max="11018" width="10.59765625" style="3" customWidth="1"/>
    <col min="11019" max="11261" width="8.796875" style="3"/>
    <col min="11262" max="11264" width="0" style="3" hidden="1" customWidth="1"/>
    <col min="11265" max="11265" width="21.796875" style="3" customWidth="1"/>
    <col min="11266" max="11266" width="13.69921875" style="3" customWidth="1"/>
    <col min="11267" max="11267" width="13.5" style="3" customWidth="1"/>
    <col min="11268" max="11268" width="8.69921875" style="3" customWidth="1"/>
    <col min="11269" max="11269" width="8.19921875" style="3" customWidth="1"/>
    <col min="11270" max="11270" width="7.796875" style="3" customWidth="1"/>
    <col min="11271" max="11271" width="11.5" style="3" customWidth="1"/>
    <col min="11272" max="11272" width="8.59765625" style="3" customWidth="1"/>
    <col min="11273" max="11273" width="7.5" style="3" customWidth="1"/>
    <col min="11274" max="11274" width="10.59765625" style="3" customWidth="1"/>
    <col min="11275" max="11517" width="8.796875" style="3"/>
    <col min="11518" max="11520" width="0" style="3" hidden="1" customWidth="1"/>
    <col min="11521" max="11521" width="21.796875" style="3" customWidth="1"/>
    <col min="11522" max="11522" width="13.69921875" style="3" customWidth="1"/>
    <col min="11523" max="11523" width="13.5" style="3" customWidth="1"/>
    <col min="11524" max="11524" width="8.69921875" style="3" customWidth="1"/>
    <col min="11525" max="11525" width="8.19921875" style="3" customWidth="1"/>
    <col min="11526" max="11526" width="7.796875" style="3" customWidth="1"/>
    <col min="11527" max="11527" width="11.5" style="3" customWidth="1"/>
    <col min="11528" max="11528" width="8.59765625" style="3" customWidth="1"/>
    <col min="11529" max="11529" width="7.5" style="3" customWidth="1"/>
    <col min="11530" max="11530" width="10.59765625" style="3" customWidth="1"/>
    <col min="11531" max="11773" width="8.796875" style="3"/>
    <col min="11774" max="11776" width="0" style="3" hidden="1" customWidth="1"/>
    <col min="11777" max="11777" width="21.796875" style="3" customWidth="1"/>
    <col min="11778" max="11778" width="13.69921875" style="3" customWidth="1"/>
    <col min="11779" max="11779" width="13.5" style="3" customWidth="1"/>
    <col min="11780" max="11780" width="8.69921875" style="3" customWidth="1"/>
    <col min="11781" max="11781" width="8.19921875" style="3" customWidth="1"/>
    <col min="11782" max="11782" width="7.796875" style="3" customWidth="1"/>
    <col min="11783" max="11783" width="11.5" style="3" customWidth="1"/>
    <col min="11784" max="11784" width="8.59765625" style="3" customWidth="1"/>
    <col min="11785" max="11785" width="7.5" style="3" customWidth="1"/>
    <col min="11786" max="11786" width="10.59765625" style="3" customWidth="1"/>
    <col min="11787" max="12029" width="8.796875" style="3"/>
    <col min="12030" max="12032" width="0" style="3" hidden="1" customWidth="1"/>
    <col min="12033" max="12033" width="21.796875" style="3" customWidth="1"/>
    <col min="12034" max="12034" width="13.69921875" style="3" customWidth="1"/>
    <col min="12035" max="12035" width="13.5" style="3" customWidth="1"/>
    <col min="12036" max="12036" width="8.69921875" style="3" customWidth="1"/>
    <col min="12037" max="12037" width="8.19921875" style="3" customWidth="1"/>
    <col min="12038" max="12038" width="7.796875" style="3" customWidth="1"/>
    <col min="12039" max="12039" width="11.5" style="3" customWidth="1"/>
    <col min="12040" max="12040" width="8.59765625" style="3" customWidth="1"/>
    <col min="12041" max="12041" width="7.5" style="3" customWidth="1"/>
    <col min="12042" max="12042" width="10.59765625" style="3" customWidth="1"/>
    <col min="12043" max="12285" width="8.796875" style="3"/>
    <col min="12286" max="12288" width="0" style="3" hidden="1" customWidth="1"/>
    <col min="12289" max="12289" width="21.796875" style="3" customWidth="1"/>
    <col min="12290" max="12290" width="13.69921875" style="3" customWidth="1"/>
    <col min="12291" max="12291" width="13.5" style="3" customWidth="1"/>
    <col min="12292" max="12292" width="8.69921875" style="3" customWidth="1"/>
    <col min="12293" max="12293" width="8.19921875" style="3" customWidth="1"/>
    <col min="12294" max="12294" width="7.796875" style="3" customWidth="1"/>
    <col min="12295" max="12295" width="11.5" style="3" customWidth="1"/>
    <col min="12296" max="12296" width="8.59765625" style="3" customWidth="1"/>
    <col min="12297" max="12297" width="7.5" style="3" customWidth="1"/>
    <col min="12298" max="12298" width="10.59765625" style="3" customWidth="1"/>
    <col min="12299" max="12541" width="8.796875" style="3"/>
    <col min="12542" max="12544" width="0" style="3" hidden="1" customWidth="1"/>
    <col min="12545" max="12545" width="21.796875" style="3" customWidth="1"/>
    <col min="12546" max="12546" width="13.69921875" style="3" customWidth="1"/>
    <col min="12547" max="12547" width="13.5" style="3" customWidth="1"/>
    <col min="12548" max="12548" width="8.69921875" style="3" customWidth="1"/>
    <col min="12549" max="12549" width="8.19921875" style="3" customWidth="1"/>
    <col min="12550" max="12550" width="7.796875" style="3" customWidth="1"/>
    <col min="12551" max="12551" width="11.5" style="3" customWidth="1"/>
    <col min="12552" max="12552" width="8.59765625" style="3" customWidth="1"/>
    <col min="12553" max="12553" width="7.5" style="3" customWidth="1"/>
    <col min="12554" max="12554" width="10.59765625" style="3" customWidth="1"/>
    <col min="12555" max="12797" width="8.796875" style="3"/>
    <col min="12798" max="12800" width="0" style="3" hidden="1" customWidth="1"/>
    <col min="12801" max="12801" width="21.796875" style="3" customWidth="1"/>
    <col min="12802" max="12802" width="13.69921875" style="3" customWidth="1"/>
    <col min="12803" max="12803" width="13.5" style="3" customWidth="1"/>
    <col min="12804" max="12804" width="8.69921875" style="3" customWidth="1"/>
    <col min="12805" max="12805" width="8.19921875" style="3" customWidth="1"/>
    <col min="12806" max="12806" width="7.796875" style="3" customWidth="1"/>
    <col min="12807" max="12807" width="11.5" style="3" customWidth="1"/>
    <col min="12808" max="12808" width="8.59765625" style="3" customWidth="1"/>
    <col min="12809" max="12809" width="7.5" style="3" customWidth="1"/>
    <col min="12810" max="12810" width="10.59765625" style="3" customWidth="1"/>
    <col min="12811" max="13053" width="8.796875" style="3"/>
    <col min="13054" max="13056" width="0" style="3" hidden="1" customWidth="1"/>
    <col min="13057" max="13057" width="21.796875" style="3" customWidth="1"/>
    <col min="13058" max="13058" width="13.69921875" style="3" customWidth="1"/>
    <col min="13059" max="13059" width="13.5" style="3" customWidth="1"/>
    <col min="13060" max="13060" width="8.69921875" style="3" customWidth="1"/>
    <col min="13061" max="13061" width="8.19921875" style="3" customWidth="1"/>
    <col min="13062" max="13062" width="7.796875" style="3" customWidth="1"/>
    <col min="13063" max="13063" width="11.5" style="3" customWidth="1"/>
    <col min="13064" max="13064" width="8.59765625" style="3" customWidth="1"/>
    <col min="13065" max="13065" width="7.5" style="3" customWidth="1"/>
    <col min="13066" max="13066" width="10.59765625" style="3" customWidth="1"/>
    <col min="13067" max="13309" width="8.796875" style="3"/>
    <col min="13310" max="13312" width="0" style="3" hidden="1" customWidth="1"/>
    <col min="13313" max="13313" width="21.796875" style="3" customWidth="1"/>
    <col min="13314" max="13314" width="13.69921875" style="3" customWidth="1"/>
    <col min="13315" max="13315" width="13.5" style="3" customWidth="1"/>
    <col min="13316" max="13316" width="8.69921875" style="3" customWidth="1"/>
    <col min="13317" max="13317" width="8.19921875" style="3" customWidth="1"/>
    <col min="13318" max="13318" width="7.796875" style="3" customWidth="1"/>
    <col min="13319" max="13319" width="11.5" style="3" customWidth="1"/>
    <col min="13320" max="13320" width="8.59765625" style="3" customWidth="1"/>
    <col min="13321" max="13321" width="7.5" style="3" customWidth="1"/>
    <col min="13322" max="13322" width="10.59765625" style="3" customWidth="1"/>
    <col min="13323" max="13565" width="8.796875" style="3"/>
    <col min="13566" max="13568" width="0" style="3" hidden="1" customWidth="1"/>
    <col min="13569" max="13569" width="21.796875" style="3" customWidth="1"/>
    <col min="13570" max="13570" width="13.69921875" style="3" customWidth="1"/>
    <col min="13571" max="13571" width="13.5" style="3" customWidth="1"/>
    <col min="13572" max="13572" width="8.69921875" style="3" customWidth="1"/>
    <col min="13573" max="13573" width="8.19921875" style="3" customWidth="1"/>
    <col min="13574" max="13574" width="7.796875" style="3" customWidth="1"/>
    <col min="13575" max="13575" width="11.5" style="3" customWidth="1"/>
    <col min="13576" max="13576" width="8.59765625" style="3" customWidth="1"/>
    <col min="13577" max="13577" width="7.5" style="3" customWidth="1"/>
    <col min="13578" max="13578" width="10.59765625" style="3" customWidth="1"/>
    <col min="13579" max="13821" width="8.796875" style="3"/>
    <col min="13822" max="13824" width="0" style="3" hidden="1" customWidth="1"/>
    <col min="13825" max="13825" width="21.796875" style="3" customWidth="1"/>
    <col min="13826" max="13826" width="13.69921875" style="3" customWidth="1"/>
    <col min="13827" max="13827" width="13.5" style="3" customWidth="1"/>
    <col min="13828" max="13828" width="8.69921875" style="3" customWidth="1"/>
    <col min="13829" max="13829" width="8.19921875" style="3" customWidth="1"/>
    <col min="13830" max="13830" width="7.796875" style="3" customWidth="1"/>
    <col min="13831" max="13831" width="11.5" style="3" customWidth="1"/>
    <col min="13832" max="13832" width="8.59765625" style="3" customWidth="1"/>
    <col min="13833" max="13833" width="7.5" style="3" customWidth="1"/>
    <col min="13834" max="13834" width="10.59765625" style="3" customWidth="1"/>
    <col min="13835" max="14077" width="8.796875" style="3"/>
    <col min="14078" max="14080" width="0" style="3" hidden="1" customWidth="1"/>
    <col min="14081" max="14081" width="21.796875" style="3" customWidth="1"/>
    <col min="14082" max="14082" width="13.69921875" style="3" customWidth="1"/>
    <col min="14083" max="14083" width="13.5" style="3" customWidth="1"/>
    <col min="14084" max="14084" width="8.69921875" style="3" customWidth="1"/>
    <col min="14085" max="14085" width="8.19921875" style="3" customWidth="1"/>
    <col min="14086" max="14086" width="7.796875" style="3" customWidth="1"/>
    <col min="14087" max="14087" width="11.5" style="3" customWidth="1"/>
    <col min="14088" max="14088" width="8.59765625" style="3" customWidth="1"/>
    <col min="14089" max="14089" width="7.5" style="3" customWidth="1"/>
    <col min="14090" max="14090" width="10.59765625" style="3" customWidth="1"/>
    <col min="14091" max="14333" width="8.796875" style="3"/>
    <col min="14334" max="14336" width="0" style="3" hidden="1" customWidth="1"/>
    <col min="14337" max="14337" width="21.796875" style="3" customWidth="1"/>
    <col min="14338" max="14338" width="13.69921875" style="3" customWidth="1"/>
    <col min="14339" max="14339" width="13.5" style="3" customWidth="1"/>
    <col min="14340" max="14340" width="8.69921875" style="3" customWidth="1"/>
    <col min="14341" max="14341" width="8.19921875" style="3" customWidth="1"/>
    <col min="14342" max="14342" width="7.796875" style="3" customWidth="1"/>
    <col min="14343" max="14343" width="11.5" style="3" customWidth="1"/>
    <col min="14344" max="14344" width="8.59765625" style="3" customWidth="1"/>
    <col min="14345" max="14345" width="7.5" style="3" customWidth="1"/>
    <col min="14346" max="14346" width="10.59765625" style="3" customWidth="1"/>
    <col min="14347" max="14589" width="8.796875" style="3"/>
    <col min="14590" max="14592" width="0" style="3" hidden="1" customWidth="1"/>
    <col min="14593" max="14593" width="21.796875" style="3" customWidth="1"/>
    <col min="14594" max="14594" width="13.69921875" style="3" customWidth="1"/>
    <col min="14595" max="14595" width="13.5" style="3" customWidth="1"/>
    <col min="14596" max="14596" width="8.69921875" style="3" customWidth="1"/>
    <col min="14597" max="14597" width="8.19921875" style="3" customWidth="1"/>
    <col min="14598" max="14598" width="7.796875" style="3" customWidth="1"/>
    <col min="14599" max="14599" width="11.5" style="3" customWidth="1"/>
    <col min="14600" max="14600" width="8.59765625" style="3" customWidth="1"/>
    <col min="14601" max="14601" width="7.5" style="3" customWidth="1"/>
    <col min="14602" max="14602" width="10.59765625" style="3" customWidth="1"/>
    <col min="14603" max="14845" width="8.796875" style="3"/>
    <col min="14846" max="14848" width="0" style="3" hidden="1" customWidth="1"/>
    <col min="14849" max="14849" width="21.796875" style="3" customWidth="1"/>
    <col min="14850" max="14850" width="13.69921875" style="3" customWidth="1"/>
    <col min="14851" max="14851" width="13.5" style="3" customWidth="1"/>
    <col min="14852" max="14852" width="8.69921875" style="3" customWidth="1"/>
    <col min="14853" max="14853" width="8.19921875" style="3" customWidth="1"/>
    <col min="14854" max="14854" width="7.796875" style="3" customWidth="1"/>
    <col min="14855" max="14855" width="11.5" style="3" customWidth="1"/>
    <col min="14856" max="14856" width="8.59765625" style="3" customWidth="1"/>
    <col min="14857" max="14857" width="7.5" style="3" customWidth="1"/>
    <col min="14858" max="14858" width="10.59765625" style="3" customWidth="1"/>
    <col min="14859" max="15101" width="8.796875" style="3"/>
    <col min="15102" max="15104" width="0" style="3" hidden="1" customWidth="1"/>
    <col min="15105" max="15105" width="21.796875" style="3" customWidth="1"/>
    <col min="15106" max="15106" width="13.69921875" style="3" customWidth="1"/>
    <col min="15107" max="15107" width="13.5" style="3" customWidth="1"/>
    <col min="15108" max="15108" width="8.69921875" style="3" customWidth="1"/>
    <col min="15109" max="15109" width="8.19921875" style="3" customWidth="1"/>
    <col min="15110" max="15110" width="7.796875" style="3" customWidth="1"/>
    <col min="15111" max="15111" width="11.5" style="3" customWidth="1"/>
    <col min="15112" max="15112" width="8.59765625" style="3" customWidth="1"/>
    <col min="15113" max="15113" width="7.5" style="3" customWidth="1"/>
    <col min="15114" max="15114" width="10.59765625" style="3" customWidth="1"/>
    <col min="15115" max="15357" width="8.796875" style="3"/>
    <col min="15358" max="15360" width="0" style="3" hidden="1" customWidth="1"/>
    <col min="15361" max="15361" width="21.796875" style="3" customWidth="1"/>
    <col min="15362" max="15362" width="13.69921875" style="3" customWidth="1"/>
    <col min="15363" max="15363" width="13.5" style="3" customWidth="1"/>
    <col min="15364" max="15364" width="8.69921875" style="3" customWidth="1"/>
    <col min="15365" max="15365" width="8.19921875" style="3" customWidth="1"/>
    <col min="15366" max="15366" width="7.796875" style="3" customWidth="1"/>
    <col min="15367" max="15367" width="11.5" style="3" customWidth="1"/>
    <col min="15368" max="15368" width="8.59765625" style="3" customWidth="1"/>
    <col min="15369" max="15369" width="7.5" style="3" customWidth="1"/>
    <col min="15370" max="15370" width="10.59765625" style="3" customWidth="1"/>
    <col min="15371" max="15613" width="8.796875" style="3"/>
    <col min="15614" max="15616" width="0" style="3" hidden="1" customWidth="1"/>
    <col min="15617" max="15617" width="21.796875" style="3" customWidth="1"/>
    <col min="15618" max="15618" width="13.69921875" style="3" customWidth="1"/>
    <col min="15619" max="15619" width="13.5" style="3" customWidth="1"/>
    <col min="15620" max="15620" width="8.69921875" style="3" customWidth="1"/>
    <col min="15621" max="15621" width="8.19921875" style="3" customWidth="1"/>
    <col min="15622" max="15622" width="7.796875" style="3" customWidth="1"/>
    <col min="15623" max="15623" width="11.5" style="3" customWidth="1"/>
    <col min="15624" max="15624" width="8.59765625" style="3" customWidth="1"/>
    <col min="15625" max="15625" width="7.5" style="3" customWidth="1"/>
    <col min="15626" max="15626" width="10.59765625" style="3" customWidth="1"/>
    <col min="15627" max="15869" width="8.796875" style="3"/>
    <col min="15870" max="15872" width="0" style="3" hidden="1" customWidth="1"/>
    <col min="15873" max="15873" width="21.796875" style="3" customWidth="1"/>
    <col min="15874" max="15874" width="13.69921875" style="3" customWidth="1"/>
    <col min="15875" max="15875" width="13.5" style="3" customWidth="1"/>
    <col min="15876" max="15876" width="8.69921875" style="3" customWidth="1"/>
    <col min="15877" max="15877" width="8.19921875" style="3" customWidth="1"/>
    <col min="15878" max="15878" width="7.796875" style="3" customWidth="1"/>
    <col min="15879" max="15879" width="11.5" style="3" customWidth="1"/>
    <col min="15880" max="15880" width="8.59765625" style="3" customWidth="1"/>
    <col min="15881" max="15881" width="7.5" style="3" customWidth="1"/>
    <col min="15882" max="15882" width="10.59765625" style="3" customWidth="1"/>
    <col min="15883" max="16125" width="8.796875" style="3"/>
    <col min="16126" max="16128" width="0" style="3" hidden="1" customWidth="1"/>
    <col min="16129" max="16129" width="21.796875" style="3" customWidth="1"/>
    <col min="16130" max="16130" width="13.69921875" style="3" customWidth="1"/>
    <col min="16131" max="16131" width="13.5" style="3" customWidth="1"/>
    <col min="16132" max="16132" width="8.69921875" style="3" customWidth="1"/>
    <col min="16133" max="16133" width="8.19921875" style="3" customWidth="1"/>
    <col min="16134" max="16134" width="7.796875" style="3" customWidth="1"/>
    <col min="16135" max="16135" width="11.5" style="3" customWidth="1"/>
    <col min="16136" max="16136" width="8.59765625" style="3" customWidth="1"/>
    <col min="16137" max="16137" width="7.5" style="3" customWidth="1"/>
    <col min="16138" max="16138" width="10.59765625" style="3" customWidth="1"/>
    <col min="16139" max="16384" width="8.796875" style="3"/>
  </cols>
  <sheetData>
    <row r="1" spans="4:12" ht="93" customHeight="1" x14ac:dyDescent="0.25">
      <c r="E1" s="309" t="s">
        <v>871</v>
      </c>
      <c r="F1" s="309"/>
      <c r="G1" s="309"/>
      <c r="H1" s="309"/>
      <c r="I1" s="309"/>
      <c r="J1" s="309"/>
      <c r="K1" s="309"/>
      <c r="L1" s="309"/>
    </row>
    <row r="2" spans="4:12" ht="12.75" x14ac:dyDescent="0.2">
      <c r="D2" s="428"/>
      <c r="E2" s="376"/>
      <c r="F2" s="376"/>
      <c r="G2" s="376"/>
      <c r="H2" s="376"/>
      <c r="I2" s="376"/>
      <c r="J2" s="376"/>
      <c r="K2" s="376"/>
      <c r="L2" s="376"/>
    </row>
    <row r="3" spans="4:12" ht="48" customHeight="1" x14ac:dyDescent="0.25">
      <c r="D3" s="124"/>
      <c r="E3" s="335" t="s">
        <v>434</v>
      </c>
      <c r="F3" s="336"/>
      <c r="G3" s="337"/>
      <c r="H3" s="335" t="s">
        <v>441</v>
      </c>
      <c r="I3" s="336"/>
      <c r="J3" s="337"/>
      <c r="K3" s="335" t="s">
        <v>442</v>
      </c>
      <c r="L3" s="336"/>
    </row>
    <row r="4" spans="4:12" ht="15" customHeight="1" x14ac:dyDescent="0.25">
      <c r="D4" s="125"/>
      <c r="E4" s="347" t="s">
        <v>201</v>
      </c>
      <c r="F4" s="335" t="s">
        <v>337</v>
      </c>
      <c r="G4" s="337"/>
      <c r="H4" s="347" t="s">
        <v>382</v>
      </c>
      <c r="I4" s="347" t="s">
        <v>365</v>
      </c>
      <c r="J4" s="347" t="s">
        <v>437</v>
      </c>
      <c r="K4" s="347" t="s">
        <v>341</v>
      </c>
      <c r="L4" s="347" t="s">
        <v>342</v>
      </c>
    </row>
    <row r="5" spans="4:12" ht="55.5" customHeight="1" x14ac:dyDescent="0.25">
      <c r="D5" s="125"/>
      <c r="E5" s="355"/>
      <c r="F5" s="273" t="s">
        <v>443</v>
      </c>
      <c r="G5" s="273" t="s">
        <v>444</v>
      </c>
      <c r="H5" s="355"/>
      <c r="I5" s="355"/>
      <c r="J5" s="355"/>
      <c r="K5" s="355"/>
      <c r="L5" s="355"/>
    </row>
    <row r="6" spans="4:12" x14ac:dyDescent="0.25">
      <c r="D6" s="126"/>
      <c r="E6" s="127">
        <v>1</v>
      </c>
      <c r="F6" s="272">
        <v>2</v>
      </c>
      <c r="G6" s="128">
        <v>3</v>
      </c>
      <c r="H6" s="128">
        <v>4</v>
      </c>
      <c r="I6" s="128">
        <v>5</v>
      </c>
      <c r="J6" s="128">
        <v>6</v>
      </c>
      <c r="K6" s="128">
        <v>7</v>
      </c>
      <c r="L6" s="128">
        <v>8</v>
      </c>
    </row>
    <row r="7" spans="4:12" x14ac:dyDescent="0.25">
      <c r="D7" s="425" t="s">
        <v>345</v>
      </c>
      <c r="E7" s="426"/>
      <c r="F7" s="426"/>
      <c r="G7" s="426"/>
      <c r="H7" s="426"/>
      <c r="I7" s="426"/>
      <c r="J7" s="426"/>
      <c r="K7" s="426"/>
      <c r="L7" s="427"/>
    </row>
    <row r="8" spans="4:12" x14ac:dyDescent="0.2">
      <c r="D8" s="129" t="s">
        <v>440</v>
      </c>
      <c r="E8" s="104"/>
      <c r="F8" s="105"/>
      <c r="G8" s="105"/>
      <c r="H8" s="105"/>
      <c r="I8" s="105"/>
      <c r="J8" s="105"/>
      <c r="K8" s="104"/>
      <c r="L8" s="104"/>
    </row>
    <row r="9" spans="4:12" ht="30" x14ac:dyDescent="0.2">
      <c r="D9" s="93" t="s">
        <v>445</v>
      </c>
      <c r="E9" s="104"/>
      <c r="F9" s="105"/>
      <c r="G9" s="105"/>
      <c r="H9" s="105"/>
      <c r="I9" s="105"/>
      <c r="J9" s="105"/>
      <c r="K9" s="104"/>
      <c r="L9" s="104"/>
    </row>
    <row r="10" spans="4:12" x14ac:dyDescent="0.2">
      <c r="D10" s="130" t="s">
        <v>446</v>
      </c>
      <c r="E10" s="27">
        <v>11</v>
      </c>
      <c r="F10" s="12">
        <v>0.95735422106179291</v>
      </c>
      <c r="G10" s="12">
        <v>1.2263099219620959</v>
      </c>
      <c r="H10" s="12">
        <v>2.2900000000000004E-2</v>
      </c>
      <c r="I10" s="12">
        <v>7.0002687002701973E-3</v>
      </c>
      <c r="J10" s="12">
        <v>2.081818181818182</v>
      </c>
      <c r="K10" s="27" t="s">
        <v>26</v>
      </c>
      <c r="L10" s="27" t="s">
        <v>26</v>
      </c>
    </row>
    <row r="11" spans="4:12" x14ac:dyDescent="0.25">
      <c r="D11" s="131" t="s">
        <v>447</v>
      </c>
      <c r="E11" s="27">
        <v>43</v>
      </c>
      <c r="F11" s="12">
        <v>3.7423846823324629</v>
      </c>
      <c r="G11" s="12">
        <v>4.7937569676700109</v>
      </c>
      <c r="H11" s="12">
        <v>0.25430000000000003</v>
      </c>
      <c r="I11" s="12">
        <v>7.773660831784765E-2</v>
      </c>
      <c r="J11" s="12">
        <v>5.9139534883720932</v>
      </c>
      <c r="K11" s="27" t="s">
        <v>25</v>
      </c>
      <c r="L11" s="27">
        <v>3</v>
      </c>
    </row>
    <row r="12" spans="4:12" x14ac:dyDescent="0.25">
      <c r="D12" s="131" t="s">
        <v>350</v>
      </c>
      <c r="E12" s="27">
        <v>35</v>
      </c>
      <c r="F12" s="12">
        <v>3.0461270670147953</v>
      </c>
      <c r="G12" s="12">
        <v>3.9018952062430325</v>
      </c>
      <c r="H12" s="12">
        <v>0.55789999999999995</v>
      </c>
      <c r="I12" s="12">
        <v>0.17054366409959576</v>
      </c>
      <c r="J12" s="12">
        <v>15.94</v>
      </c>
      <c r="K12" s="27" t="s">
        <v>25</v>
      </c>
      <c r="L12" s="27">
        <v>4</v>
      </c>
    </row>
    <row r="13" spans="4:12" x14ac:dyDescent="0.25">
      <c r="D13" s="131" t="s">
        <v>448</v>
      </c>
      <c r="E13" s="27">
        <v>107</v>
      </c>
      <c r="F13" s="12">
        <v>9.3124456048738029</v>
      </c>
      <c r="G13" s="12">
        <v>11.928651059085842</v>
      </c>
      <c r="H13" s="12">
        <v>4.0492999999999997</v>
      </c>
      <c r="I13" s="12">
        <v>1.2378248055896992</v>
      </c>
      <c r="J13" s="12">
        <v>37.84392523364486</v>
      </c>
      <c r="K13" s="27">
        <v>5</v>
      </c>
      <c r="L13" s="27">
        <v>7</v>
      </c>
    </row>
    <row r="14" spans="4:12" x14ac:dyDescent="0.25">
      <c r="D14" s="131" t="s">
        <v>449</v>
      </c>
      <c r="E14" s="27">
        <v>154</v>
      </c>
      <c r="F14" s="12">
        <v>13.4029590948651</v>
      </c>
      <c r="G14" s="12">
        <v>17.168338907469341</v>
      </c>
      <c r="H14" s="12">
        <v>11.942500000000001</v>
      </c>
      <c r="I14" s="12">
        <v>3.6506859804793375</v>
      </c>
      <c r="J14" s="12">
        <v>77.548701298701303</v>
      </c>
      <c r="K14" s="27">
        <v>24</v>
      </c>
      <c r="L14" s="27">
        <v>17</v>
      </c>
    </row>
    <row r="15" spans="4:12" x14ac:dyDescent="0.25">
      <c r="D15" s="131" t="s">
        <v>353</v>
      </c>
      <c r="E15" s="27">
        <v>178</v>
      </c>
      <c r="F15" s="12">
        <v>15.491731940818102</v>
      </c>
      <c r="G15" s="12">
        <v>19.843924191750279</v>
      </c>
      <c r="H15" s="12">
        <v>25.515699999999995</v>
      </c>
      <c r="I15" s="12">
        <v>7.7998583439076086</v>
      </c>
      <c r="J15" s="12">
        <v>143.34662921348314</v>
      </c>
      <c r="K15" s="27">
        <v>42</v>
      </c>
      <c r="L15" s="27">
        <v>29</v>
      </c>
    </row>
    <row r="16" spans="4:12" x14ac:dyDescent="0.25">
      <c r="D16" s="131" t="s">
        <v>354</v>
      </c>
      <c r="E16" s="27">
        <v>184</v>
      </c>
      <c r="F16" s="12">
        <v>16.013925152306353</v>
      </c>
      <c r="G16" s="12">
        <v>20.512820512820515</v>
      </c>
      <c r="H16" s="12">
        <v>59.296599999999998</v>
      </c>
      <c r="I16" s="12">
        <v>18.126294018010558</v>
      </c>
      <c r="J16" s="12">
        <v>322.2641304347826</v>
      </c>
      <c r="K16" s="27">
        <v>77</v>
      </c>
      <c r="L16" s="27">
        <v>53</v>
      </c>
    </row>
    <row r="17" spans="4:12" x14ac:dyDescent="0.25">
      <c r="D17" s="131" t="s">
        <v>355</v>
      </c>
      <c r="E17" s="27">
        <v>147</v>
      </c>
      <c r="F17" s="12">
        <v>12.793733681462141</v>
      </c>
      <c r="G17" s="12">
        <v>16.387959866220736</v>
      </c>
      <c r="H17" s="12">
        <v>122.96010000000001</v>
      </c>
      <c r="I17" s="12">
        <v>37.587499537646003</v>
      </c>
      <c r="J17" s="12">
        <v>836.46326530612248</v>
      </c>
      <c r="K17" s="27">
        <v>80</v>
      </c>
      <c r="L17" s="27">
        <v>77</v>
      </c>
    </row>
    <row r="18" spans="4:12" x14ac:dyDescent="0.25">
      <c r="D18" s="131" t="s">
        <v>356</v>
      </c>
      <c r="E18" s="27">
        <v>30</v>
      </c>
      <c r="F18" s="12">
        <v>2.6109660574412534</v>
      </c>
      <c r="G18" s="12">
        <v>3.3444816053511706</v>
      </c>
      <c r="H18" s="12">
        <v>63.933</v>
      </c>
      <c r="I18" s="12">
        <v>19.543588594514169</v>
      </c>
      <c r="J18" s="12">
        <v>2131.1</v>
      </c>
      <c r="K18" s="27">
        <v>17</v>
      </c>
      <c r="L18" s="27">
        <v>22</v>
      </c>
    </row>
    <row r="19" spans="4:12" x14ac:dyDescent="0.2">
      <c r="D19" s="132" t="s">
        <v>450</v>
      </c>
      <c r="E19" s="27">
        <v>8</v>
      </c>
      <c r="F19" s="12">
        <v>0.6962576153176675</v>
      </c>
      <c r="G19" s="12">
        <v>0.89186176142697882</v>
      </c>
      <c r="H19" s="12">
        <v>38.597999999999999</v>
      </c>
      <c r="I19" s="12">
        <v>11.798968178734894</v>
      </c>
      <c r="J19" s="12">
        <v>4824.75</v>
      </c>
      <c r="K19" s="27">
        <v>7</v>
      </c>
      <c r="L19" s="27">
        <v>6</v>
      </c>
    </row>
    <row r="20" spans="4:12" x14ac:dyDescent="0.25">
      <c r="D20" s="107" t="s">
        <v>201</v>
      </c>
      <c r="E20" s="27">
        <v>897</v>
      </c>
      <c r="F20" s="12">
        <v>78.067885117493475</v>
      </c>
      <c r="G20" s="12">
        <v>100</v>
      </c>
      <c r="H20" s="12">
        <v>327.13030000000003</v>
      </c>
      <c r="I20" s="12">
        <v>100</v>
      </c>
      <c r="J20" s="12">
        <v>364.69375696767008</v>
      </c>
      <c r="K20" s="27">
        <v>254</v>
      </c>
      <c r="L20" s="27">
        <v>218</v>
      </c>
    </row>
    <row r="21" spans="4:12" ht="30" x14ac:dyDescent="0.25">
      <c r="D21" s="109" t="s">
        <v>376</v>
      </c>
      <c r="E21" s="27">
        <v>252</v>
      </c>
      <c r="F21" s="12">
        <v>21.932114882506529</v>
      </c>
      <c r="G21" s="105" t="s">
        <v>377</v>
      </c>
      <c r="H21" s="105" t="s">
        <v>377</v>
      </c>
      <c r="I21" s="105" t="s">
        <v>377</v>
      </c>
      <c r="J21" s="105" t="s">
        <v>377</v>
      </c>
      <c r="K21" s="27">
        <v>12</v>
      </c>
      <c r="L21" s="27">
        <v>28</v>
      </c>
    </row>
    <row r="22" spans="4:12" x14ac:dyDescent="0.25">
      <c r="D22" s="110" t="s">
        <v>378</v>
      </c>
      <c r="E22" s="27">
        <v>1149</v>
      </c>
      <c r="F22" s="12">
        <v>100</v>
      </c>
      <c r="G22" s="105" t="s">
        <v>377</v>
      </c>
      <c r="H22" s="12">
        <v>327.13030000000003</v>
      </c>
      <c r="I22" s="12">
        <v>100</v>
      </c>
      <c r="J22" s="12">
        <v>284.70870322019152</v>
      </c>
      <c r="K22" s="27">
        <v>266</v>
      </c>
      <c r="L22" s="27">
        <v>246</v>
      </c>
    </row>
    <row r="23" spans="4:12" ht="12.75" x14ac:dyDescent="0.2">
      <c r="D23" s="111"/>
      <c r="E23" s="111"/>
      <c r="F23" s="111"/>
      <c r="G23" s="111"/>
      <c r="H23" s="111"/>
      <c r="I23" s="111"/>
      <c r="J23" s="111"/>
      <c r="K23" s="111"/>
      <c r="L23" s="111"/>
    </row>
  </sheetData>
  <mergeCells count="13">
    <mergeCell ref="K4:K5"/>
    <mergeCell ref="L4:L5"/>
    <mergeCell ref="D7:L7"/>
    <mergeCell ref="E1:L1"/>
    <mergeCell ref="D2:L2"/>
    <mergeCell ref="E3:G3"/>
    <mergeCell ref="H3:J3"/>
    <mergeCell ref="K3:L3"/>
    <mergeCell ref="E4:E5"/>
    <mergeCell ref="F4:G4"/>
    <mergeCell ref="H4:H5"/>
    <mergeCell ref="I4:I5"/>
    <mergeCell ref="J4:J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D1:L22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10.3984375" style="1" customWidth="1"/>
    <col min="6" max="6" width="11.8984375" style="1" customWidth="1"/>
    <col min="7" max="7" width="8.69921875" style="1" customWidth="1"/>
    <col min="8" max="8" width="8.19921875" style="1" customWidth="1"/>
    <col min="9" max="9" width="7.8984375" style="1" customWidth="1"/>
    <col min="10" max="10" width="11.5" style="1" customWidth="1"/>
    <col min="11" max="11" width="10.09765625" style="1" customWidth="1"/>
    <col min="12" max="12" width="16.09765625" style="1" customWidth="1"/>
    <col min="13" max="254" width="8.796875" style="3"/>
    <col min="255" max="257" width="0" style="3" hidden="1" customWidth="1"/>
    <col min="258" max="258" width="21.796875" style="3" customWidth="1"/>
    <col min="259" max="259" width="13.69921875" style="3" customWidth="1"/>
    <col min="260" max="260" width="13.5" style="3" customWidth="1"/>
    <col min="261" max="261" width="8.69921875" style="3" customWidth="1"/>
    <col min="262" max="262" width="8.19921875" style="3" customWidth="1"/>
    <col min="263" max="263" width="7.796875" style="3" customWidth="1"/>
    <col min="264" max="264" width="11.5" style="3" customWidth="1"/>
    <col min="265" max="265" width="8.59765625" style="3" customWidth="1"/>
    <col min="266" max="266" width="7.5" style="3" customWidth="1"/>
    <col min="267" max="267" width="10.59765625" style="3" customWidth="1"/>
    <col min="268" max="510" width="8.796875" style="3"/>
    <col min="511" max="513" width="0" style="3" hidden="1" customWidth="1"/>
    <col min="514" max="514" width="21.796875" style="3" customWidth="1"/>
    <col min="515" max="515" width="13.69921875" style="3" customWidth="1"/>
    <col min="516" max="516" width="13.5" style="3" customWidth="1"/>
    <col min="517" max="517" width="8.69921875" style="3" customWidth="1"/>
    <col min="518" max="518" width="8.19921875" style="3" customWidth="1"/>
    <col min="519" max="519" width="7.796875" style="3" customWidth="1"/>
    <col min="520" max="520" width="11.5" style="3" customWidth="1"/>
    <col min="521" max="521" width="8.59765625" style="3" customWidth="1"/>
    <col min="522" max="522" width="7.5" style="3" customWidth="1"/>
    <col min="523" max="523" width="10.59765625" style="3" customWidth="1"/>
    <col min="524" max="766" width="8.796875" style="3"/>
    <col min="767" max="769" width="0" style="3" hidden="1" customWidth="1"/>
    <col min="770" max="770" width="21.796875" style="3" customWidth="1"/>
    <col min="771" max="771" width="13.69921875" style="3" customWidth="1"/>
    <col min="772" max="772" width="13.5" style="3" customWidth="1"/>
    <col min="773" max="773" width="8.69921875" style="3" customWidth="1"/>
    <col min="774" max="774" width="8.19921875" style="3" customWidth="1"/>
    <col min="775" max="775" width="7.796875" style="3" customWidth="1"/>
    <col min="776" max="776" width="11.5" style="3" customWidth="1"/>
    <col min="777" max="777" width="8.59765625" style="3" customWidth="1"/>
    <col min="778" max="778" width="7.5" style="3" customWidth="1"/>
    <col min="779" max="779" width="10.59765625" style="3" customWidth="1"/>
    <col min="780" max="1022" width="8.796875" style="3"/>
    <col min="1023" max="1025" width="0" style="3" hidden="1" customWidth="1"/>
    <col min="1026" max="1026" width="21.796875" style="3" customWidth="1"/>
    <col min="1027" max="1027" width="13.69921875" style="3" customWidth="1"/>
    <col min="1028" max="1028" width="13.5" style="3" customWidth="1"/>
    <col min="1029" max="1029" width="8.69921875" style="3" customWidth="1"/>
    <col min="1030" max="1030" width="8.19921875" style="3" customWidth="1"/>
    <col min="1031" max="1031" width="7.796875" style="3" customWidth="1"/>
    <col min="1032" max="1032" width="11.5" style="3" customWidth="1"/>
    <col min="1033" max="1033" width="8.59765625" style="3" customWidth="1"/>
    <col min="1034" max="1034" width="7.5" style="3" customWidth="1"/>
    <col min="1035" max="1035" width="10.59765625" style="3" customWidth="1"/>
    <col min="1036" max="1278" width="8.796875" style="3"/>
    <col min="1279" max="1281" width="0" style="3" hidden="1" customWidth="1"/>
    <col min="1282" max="1282" width="21.796875" style="3" customWidth="1"/>
    <col min="1283" max="1283" width="13.69921875" style="3" customWidth="1"/>
    <col min="1284" max="1284" width="13.5" style="3" customWidth="1"/>
    <col min="1285" max="1285" width="8.69921875" style="3" customWidth="1"/>
    <col min="1286" max="1286" width="8.19921875" style="3" customWidth="1"/>
    <col min="1287" max="1287" width="7.796875" style="3" customWidth="1"/>
    <col min="1288" max="1288" width="11.5" style="3" customWidth="1"/>
    <col min="1289" max="1289" width="8.59765625" style="3" customWidth="1"/>
    <col min="1290" max="1290" width="7.5" style="3" customWidth="1"/>
    <col min="1291" max="1291" width="10.59765625" style="3" customWidth="1"/>
    <col min="1292" max="1534" width="8.796875" style="3"/>
    <col min="1535" max="1537" width="0" style="3" hidden="1" customWidth="1"/>
    <col min="1538" max="1538" width="21.796875" style="3" customWidth="1"/>
    <col min="1539" max="1539" width="13.69921875" style="3" customWidth="1"/>
    <col min="1540" max="1540" width="13.5" style="3" customWidth="1"/>
    <col min="1541" max="1541" width="8.69921875" style="3" customWidth="1"/>
    <col min="1542" max="1542" width="8.19921875" style="3" customWidth="1"/>
    <col min="1543" max="1543" width="7.796875" style="3" customWidth="1"/>
    <col min="1544" max="1544" width="11.5" style="3" customWidth="1"/>
    <col min="1545" max="1545" width="8.59765625" style="3" customWidth="1"/>
    <col min="1546" max="1546" width="7.5" style="3" customWidth="1"/>
    <col min="1547" max="1547" width="10.59765625" style="3" customWidth="1"/>
    <col min="1548" max="1790" width="8.796875" style="3"/>
    <col min="1791" max="1793" width="0" style="3" hidden="1" customWidth="1"/>
    <col min="1794" max="1794" width="21.796875" style="3" customWidth="1"/>
    <col min="1795" max="1795" width="13.69921875" style="3" customWidth="1"/>
    <col min="1796" max="1796" width="13.5" style="3" customWidth="1"/>
    <col min="1797" max="1797" width="8.69921875" style="3" customWidth="1"/>
    <col min="1798" max="1798" width="8.19921875" style="3" customWidth="1"/>
    <col min="1799" max="1799" width="7.796875" style="3" customWidth="1"/>
    <col min="1800" max="1800" width="11.5" style="3" customWidth="1"/>
    <col min="1801" max="1801" width="8.59765625" style="3" customWidth="1"/>
    <col min="1802" max="1802" width="7.5" style="3" customWidth="1"/>
    <col min="1803" max="1803" width="10.59765625" style="3" customWidth="1"/>
    <col min="1804" max="2046" width="8.796875" style="3"/>
    <col min="2047" max="2049" width="0" style="3" hidden="1" customWidth="1"/>
    <col min="2050" max="2050" width="21.796875" style="3" customWidth="1"/>
    <col min="2051" max="2051" width="13.69921875" style="3" customWidth="1"/>
    <col min="2052" max="2052" width="13.5" style="3" customWidth="1"/>
    <col min="2053" max="2053" width="8.69921875" style="3" customWidth="1"/>
    <col min="2054" max="2054" width="8.19921875" style="3" customWidth="1"/>
    <col min="2055" max="2055" width="7.796875" style="3" customWidth="1"/>
    <col min="2056" max="2056" width="11.5" style="3" customWidth="1"/>
    <col min="2057" max="2057" width="8.59765625" style="3" customWidth="1"/>
    <col min="2058" max="2058" width="7.5" style="3" customWidth="1"/>
    <col min="2059" max="2059" width="10.59765625" style="3" customWidth="1"/>
    <col min="2060" max="2302" width="8.796875" style="3"/>
    <col min="2303" max="2305" width="0" style="3" hidden="1" customWidth="1"/>
    <col min="2306" max="2306" width="21.796875" style="3" customWidth="1"/>
    <col min="2307" max="2307" width="13.69921875" style="3" customWidth="1"/>
    <col min="2308" max="2308" width="13.5" style="3" customWidth="1"/>
    <col min="2309" max="2309" width="8.69921875" style="3" customWidth="1"/>
    <col min="2310" max="2310" width="8.19921875" style="3" customWidth="1"/>
    <col min="2311" max="2311" width="7.796875" style="3" customWidth="1"/>
    <col min="2312" max="2312" width="11.5" style="3" customWidth="1"/>
    <col min="2313" max="2313" width="8.59765625" style="3" customWidth="1"/>
    <col min="2314" max="2314" width="7.5" style="3" customWidth="1"/>
    <col min="2315" max="2315" width="10.59765625" style="3" customWidth="1"/>
    <col min="2316" max="2558" width="8.796875" style="3"/>
    <col min="2559" max="2561" width="0" style="3" hidden="1" customWidth="1"/>
    <col min="2562" max="2562" width="21.796875" style="3" customWidth="1"/>
    <col min="2563" max="2563" width="13.69921875" style="3" customWidth="1"/>
    <col min="2564" max="2564" width="13.5" style="3" customWidth="1"/>
    <col min="2565" max="2565" width="8.69921875" style="3" customWidth="1"/>
    <col min="2566" max="2566" width="8.19921875" style="3" customWidth="1"/>
    <col min="2567" max="2567" width="7.796875" style="3" customWidth="1"/>
    <col min="2568" max="2568" width="11.5" style="3" customWidth="1"/>
    <col min="2569" max="2569" width="8.59765625" style="3" customWidth="1"/>
    <col min="2570" max="2570" width="7.5" style="3" customWidth="1"/>
    <col min="2571" max="2571" width="10.59765625" style="3" customWidth="1"/>
    <col min="2572" max="2814" width="8.796875" style="3"/>
    <col min="2815" max="2817" width="0" style="3" hidden="1" customWidth="1"/>
    <col min="2818" max="2818" width="21.796875" style="3" customWidth="1"/>
    <col min="2819" max="2819" width="13.69921875" style="3" customWidth="1"/>
    <col min="2820" max="2820" width="13.5" style="3" customWidth="1"/>
    <col min="2821" max="2821" width="8.69921875" style="3" customWidth="1"/>
    <col min="2822" max="2822" width="8.19921875" style="3" customWidth="1"/>
    <col min="2823" max="2823" width="7.796875" style="3" customWidth="1"/>
    <col min="2824" max="2824" width="11.5" style="3" customWidth="1"/>
    <col min="2825" max="2825" width="8.59765625" style="3" customWidth="1"/>
    <col min="2826" max="2826" width="7.5" style="3" customWidth="1"/>
    <col min="2827" max="2827" width="10.59765625" style="3" customWidth="1"/>
    <col min="2828" max="3070" width="8.796875" style="3"/>
    <col min="3071" max="3073" width="0" style="3" hidden="1" customWidth="1"/>
    <col min="3074" max="3074" width="21.796875" style="3" customWidth="1"/>
    <col min="3075" max="3075" width="13.69921875" style="3" customWidth="1"/>
    <col min="3076" max="3076" width="13.5" style="3" customWidth="1"/>
    <col min="3077" max="3077" width="8.69921875" style="3" customWidth="1"/>
    <col min="3078" max="3078" width="8.19921875" style="3" customWidth="1"/>
    <col min="3079" max="3079" width="7.796875" style="3" customWidth="1"/>
    <col min="3080" max="3080" width="11.5" style="3" customWidth="1"/>
    <col min="3081" max="3081" width="8.59765625" style="3" customWidth="1"/>
    <col min="3082" max="3082" width="7.5" style="3" customWidth="1"/>
    <col min="3083" max="3083" width="10.59765625" style="3" customWidth="1"/>
    <col min="3084" max="3326" width="8.796875" style="3"/>
    <col min="3327" max="3329" width="0" style="3" hidden="1" customWidth="1"/>
    <col min="3330" max="3330" width="21.796875" style="3" customWidth="1"/>
    <col min="3331" max="3331" width="13.69921875" style="3" customWidth="1"/>
    <col min="3332" max="3332" width="13.5" style="3" customWidth="1"/>
    <col min="3333" max="3333" width="8.69921875" style="3" customWidth="1"/>
    <col min="3334" max="3334" width="8.19921875" style="3" customWidth="1"/>
    <col min="3335" max="3335" width="7.796875" style="3" customWidth="1"/>
    <col min="3336" max="3336" width="11.5" style="3" customWidth="1"/>
    <col min="3337" max="3337" width="8.59765625" style="3" customWidth="1"/>
    <col min="3338" max="3338" width="7.5" style="3" customWidth="1"/>
    <col min="3339" max="3339" width="10.59765625" style="3" customWidth="1"/>
    <col min="3340" max="3582" width="8.796875" style="3"/>
    <col min="3583" max="3585" width="0" style="3" hidden="1" customWidth="1"/>
    <col min="3586" max="3586" width="21.796875" style="3" customWidth="1"/>
    <col min="3587" max="3587" width="13.69921875" style="3" customWidth="1"/>
    <col min="3588" max="3588" width="13.5" style="3" customWidth="1"/>
    <col min="3589" max="3589" width="8.69921875" style="3" customWidth="1"/>
    <col min="3590" max="3590" width="8.19921875" style="3" customWidth="1"/>
    <col min="3591" max="3591" width="7.796875" style="3" customWidth="1"/>
    <col min="3592" max="3592" width="11.5" style="3" customWidth="1"/>
    <col min="3593" max="3593" width="8.59765625" style="3" customWidth="1"/>
    <col min="3594" max="3594" width="7.5" style="3" customWidth="1"/>
    <col min="3595" max="3595" width="10.59765625" style="3" customWidth="1"/>
    <col min="3596" max="3838" width="8.796875" style="3"/>
    <col min="3839" max="3841" width="0" style="3" hidden="1" customWidth="1"/>
    <col min="3842" max="3842" width="21.796875" style="3" customWidth="1"/>
    <col min="3843" max="3843" width="13.69921875" style="3" customWidth="1"/>
    <col min="3844" max="3844" width="13.5" style="3" customWidth="1"/>
    <col min="3845" max="3845" width="8.69921875" style="3" customWidth="1"/>
    <col min="3846" max="3846" width="8.19921875" style="3" customWidth="1"/>
    <col min="3847" max="3847" width="7.796875" style="3" customWidth="1"/>
    <col min="3848" max="3848" width="11.5" style="3" customWidth="1"/>
    <col min="3849" max="3849" width="8.59765625" style="3" customWidth="1"/>
    <col min="3850" max="3850" width="7.5" style="3" customWidth="1"/>
    <col min="3851" max="3851" width="10.59765625" style="3" customWidth="1"/>
    <col min="3852" max="4094" width="8.796875" style="3"/>
    <col min="4095" max="4097" width="0" style="3" hidden="1" customWidth="1"/>
    <col min="4098" max="4098" width="21.796875" style="3" customWidth="1"/>
    <col min="4099" max="4099" width="13.69921875" style="3" customWidth="1"/>
    <col min="4100" max="4100" width="13.5" style="3" customWidth="1"/>
    <col min="4101" max="4101" width="8.69921875" style="3" customWidth="1"/>
    <col min="4102" max="4102" width="8.19921875" style="3" customWidth="1"/>
    <col min="4103" max="4103" width="7.796875" style="3" customWidth="1"/>
    <col min="4104" max="4104" width="11.5" style="3" customWidth="1"/>
    <col min="4105" max="4105" width="8.59765625" style="3" customWidth="1"/>
    <col min="4106" max="4106" width="7.5" style="3" customWidth="1"/>
    <col min="4107" max="4107" width="10.59765625" style="3" customWidth="1"/>
    <col min="4108" max="4350" width="8.796875" style="3"/>
    <col min="4351" max="4353" width="0" style="3" hidden="1" customWidth="1"/>
    <col min="4354" max="4354" width="21.796875" style="3" customWidth="1"/>
    <col min="4355" max="4355" width="13.69921875" style="3" customWidth="1"/>
    <col min="4356" max="4356" width="13.5" style="3" customWidth="1"/>
    <col min="4357" max="4357" width="8.69921875" style="3" customWidth="1"/>
    <col min="4358" max="4358" width="8.19921875" style="3" customWidth="1"/>
    <col min="4359" max="4359" width="7.796875" style="3" customWidth="1"/>
    <col min="4360" max="4360" width="11.5" style="3" customWidth="1"/>
    <col min="4361" max="4361" width="8.59765625" style="3" customWidth="1"/>
    <col min="4362" max="4362" width="7.5" style="3" customWidth="1"/>
    <col min="4363" max="4363" width="10.59765625" style="3" customWidth="1"/>
    <col min="4364" max="4606" width="8.796875" style="3"/>
    <col min="4607" max="4609" width="0" style="3" hidden="1" customWidth="1"/>
    <col min="4610" max="4610" width="21.796875" style="3" customWidth="1"/>
    <col min="4611" max="4611" width="13.69921875" style="3" customWidth="1"/>
    <col min="4612" max="4612" width="13.5" style="3" customWidth="1"/>
    <col min="4613" max="4613" width="8.69921875" style="3" customWidth="1"/>
    <col min="4614" max="4614" width="8.19921875" style="3" customWidth="1"/>
    <col min="4615" max="4615" width="7.796875" style="3" customWidth="1"/>
    <col min="4616" max="4616" width="11.5" style="3" customWidth="1"/>
    <col min="4617" max="4617" width="8.59765625" style="3" customWidth="1"/>
    <col min="4618" max="4618" width="7.5" style="3" customWidth="1"/>
    <col min="4619" max="4619" width="10.59765625" style="3" customWidth="1"/>
    <col min="4620" max="4862" width="8.796875" style="3"/>
    <col min="4863" max="4865" width="0" style="3" hidden="1" customWidth="1"/>
    <col min="4866" max="4866" width="21.796875" style="3" customWidth="1"/>
    <col min="4867" max="4867" width="13.69921875" style="3" customWidth="1"/>
    <col min="4868" max="4868" width="13.5" style="3" customWidth="1"/>
    <col min="4869" max="4869" width="8.69921875" style="3" customWidth="1"/>
    <col min="4870" max="4870" width="8.19921875" style="3" customWidth="1"/>
    <col min="4871" max="4871" width="7.796875" style="3" customWidth="1"/>
    <col min="4872" max="4872" width="11.5" style="3" customWidth="1"/>
    <col min="4873" max="4873" width="8.59765625" style="3" customWidth="1"/>
    <col min="4874" max="4874" width="7.5" style="3" customWidth="1"/>
    <col min="4875" max="4875" width="10.59765625" style="3" customWidth="1"/>
    <col min="4876" max="5118" width="8.796875" style="3"/>
    <col min="5119" max="5121" width="0" style="3" hidden="1" customWidth="1"/>
    <col min="5122" max="5122" width="21.796875" style="3" customWidth="1"/>
    <col min="5123" max="5123" width="13.69921875" style="3" customWidth="1"/>
    <col min="5124" max="5124" width="13.5" style="3" customWidth="1"/>
    <col min="5125" max="5125" width="8.69921875" style="3" customWidth="1"/>
    <col min="5126" max="5126" width="8.19921875" style="3" customWidth="1"/>
    <col min="5127" max="5127" width="7.796875" style="3" customWidth="1"/>
    <col min="5128" max="5128" width="11.5" style="3" customWidth="1"/>
    <col min="5129" max="5129" width="8.59765625" style="3" customWidth="1"/>
    <col min="5130" max="5130" width="7.5" style="3" customWidth="1"/>
    <col min="5131" max="5131" width="10.59765625" style="3" customWidth="1"/>
    <col min="5132" max="5374" width="8.796875" style="3"/>
    <col min="5375" max="5377" width="0" style="3" hidden="1" customWidth="1"/>
    <col min="5378" max="5378" width="21.796875" style="3" customWidth="1"/>
    <col min="5379" max="5379" width="13.69921875" style="3" customWidth="1"/>
    <col min="5380" max="5380" width="13.5" style="3" customWidth="1"/>
    <col min="5381" max="5381" width="8.69921875" style="3" customWidth="1"/>
    <col min="5382" max="5382" width="8.19921875" style="3" customWidth="1"/>
    <col min="5383" max="5383" width="7.796875" style="3" customWidth="1"/>
    <col min="5384" max="5384" width="11.5" style="3" customWidth="1"/>
    <col min="5385" max="5385" width="8.59765625" style="3" customWidth="1"/>
    <col min="5386" max="5386" width="7.5" style="3" customWidth="1"/>
    <col min="5387" max="5387" width="10.59765625" style="3" customWidth="1"/>
    <col min="5388" max="5630" width="8.796875" style="3"/>
    <col min="5631" max="5633" width="0" style="3" hidden="1" customWidth="1"/>
    <col min="5634" max="5634" width="21.796875" style="3" customWidth="1"/>
    <col min="5635" max="5635" width="13.69921875" style="3" customWidth="1"/>
    <col min="5636" max="5636" width="13.5" style="3" customWidth="1"/>
    <col min="5637" max="5637" width="8.69921875" style="3" customWidth="1"/>
    <col min="5638" max="5638" width="8.19921875" style="3" customWidth="1"/>
    <col min="5639" max="5639" width="7.796875" style="3" customWidth="1"/>
    <col min="5640" max="5640" width="11.5" style="3" customWidth="1"/>
    <col min="5641" max="5641" width="8.59765625" style="3" customWidth="1"/>
    <col min="5642" max="5642" width="7.5" style="3" customWidth="1"/>
    <col min="5643" max="5643" width="10.59765625" style="3" customWidth="1"/>
    <col min="5644" max="5886" width="8.796875" style="3"/>
    <col min="5887" max="5889" width="0" style="3" hidden="1" customWidth="1"/>
    <col min="5890" max="5890" width="21.796875" style="3" customWidth="1"/>
    <col min="5891" max="5891" width="13.69921875" style="3" customWidth="1"/>
    <col min="5892" max="5892" width="13.5" style="3" customWidth="1"/>
    <col min="5893" max="5893" width="8.69921875" style="3" customWidth="1"/>
    <col min="5894" max="5894" width="8.19921875" style="3" customWidth="1"/>
    <col min="5895" max="5895" width="7.796875" style="3" customWidth="1"/>
    <col min="5896" max="5896" width="11.5" style="3" customWidth="1"/>
    <col min="5897" max="5897" width="8.59765625" style="3" customWidth="1"/>
    <col min="5898" max="5898" width="7.5" style="3" customWidth="1"/>
    <col min="5899" max="5899" width="10.59765625" style="3" customWidth="1"/>
    <col min="5900" max="6142" width="8.796875" style="3"/>
    <col min="6143" max="6145" width="0" style="3" hidden="1" customWidth="1"/>
    <col min="6146" max="6146" width="21.796875" style="3" customWidth="1"/>
    <col min="6147" max="6147" width="13.69921875" style="3" customWidth="1"/>
    <col min="6148" max="6148" width="13.5" style="3" customWidth="1"/>
    <col min="6149" max="6149" width="8.69921875" style="3" customWidth="1"/>
    <col min="6150" max="6150" width="8.19921875" style="3" customWidth="1"/>
    <col min="6151" max="6151" width="7.796875" style="3" customWidth="1"/>
    <col min="6152" max="6152" width="11.5" style="3" customWidth="1"/>
    <col min="6153" max="6153" width="8.59765625" style="3" customWidth="1"/>
    <col min="6154" max="6154" width="7.5" style="3" customWidth="1"/>
    <col min="6155" max="6155" width="10.59765625" style="3" customWidth="1"/>
    <col min="6156" max="6398" width="8.796875" style="3"/>
    <col min="6399" max="6401" width="0" style="3" hidden="1" customWidth="1"/>
    <col min="6402" max="6402" width="21.796875" style="3" customWidth="1"/>
    <col min="6403" max="6403" width="13.69921875" style="3" customWidth="1"/>
    <col min="6404" max="6404" width="13.5" style="3" customWidth="1"/>
    <col min="6405" max="6405" width="8.69921875" style="3" customWidth="1"/>
    <col min="6406" max="6406" width="8.19921875" style="3" customWidth="1"/>
    <col min="6407" max="6407" width="7.796875" style="3" customWidth="1"/>
    <col min="6408" max="6408" width="11.5" style="3" customWidth="1"/>
    <col min="6409" max="6409" width="8.59765625" style="3" customWidth="1"/>
    <col min="6410" max="6410" width="7.5" style="3" customWidth="1"/>
    <col min="6411" max="6411" width="10.59765625" style="3" customWidth="1"/>
    <col min="6412" max="6654" width="8.796875" style="3"/>
    <col min="6655" max="6657" width="0" style="3" hidden="1" customWidth="1"/>
    <col min="6658" max="6658" width="21.796875" style="3" customWidth="1"/>
    <col min="6659" max="6659" width="13.69921875" style="3" customWidth="1"/>
    <col min="6660" max="6660" width="13.5" style="3" customWidth="1"/>
    <col min="6661" max="6661" width="8.69921875" style="3" customWidth="1"/>
    <col min="6662" max="6662" width="8.19921875" style="3" customWidth="1"/>
    <col min="6663" max="6663" width="7.796875" style="3" customWidth="1"/>
    <col min="6664" max="6664" width="11.5" style="3" customWidth="1"/>
    <col min="6665" max="6665" width="8.59765625" style="3" customWidth="1"/>
    <col min="6666" max="6666" width="7.5" style="3" customWidth="1"/>
    <col min="6667" max="6667" width="10.59765625" style="3" customWidth="1"/>
    <col min="6668" max="6910" width="8.796875" style="3"/>
    <col min="6911" max="6913" width="0" style="3" hidden="1" customWidth="1"/>
    <col min="6914" max="6914" width="21.796875" style="3" customWidth="1"/>
    <col min="6915" max="6915" width="13.69921875" style="3" customWidth="1"/>
    <col min="6916" max="6916" width="13.5" style="3" customWidth="1"/>
    <col min="6917" max="6917" width="8.69921875" style="3" customWidth="1"/>
    <col min="6918" max="6918" width="8.19921875" style="3" customWidth="1"/>
    <col min="6919" max="6919" width="7.796875" style="3" customWidth="1"/>
    <col min="6920" max="6920" width="11.5" style="3" customWidth="1"/>
    <col min="6921" max="6921" width="8.59765625" style="3" customWidth="1"/>
    <col min="6922" max="6922" width="7.5" style="3" customWidth="1"/>
    <col min="6923" max="6923" width="10.59765625" style="3" customWidth="1"/>
    <col min="6924" max="7166" width="8.796875" style="3"/>
    <col min="7167" max="7169" width="0" style="3" hidden="1" customWidth="1"/>
    <col min="7170" max="7170" width="21.796875" style="3" customWidth="1"/>
    <col min="7171" max="7171" width="13.69921875" style="3" customWidth="1"/>
    <col min="7172" max="7172" width="13.5" style="3" customWidth="1"/>
    <col min="7173" max="7173" width="8.69921875" style="3" customWidth="1"/>
    <col min="7174" max="7174" width="8.19921875" style="3" customWidth="1"/>
    <col min="7175" max="7175" width="7.796875" style="3" customWidth="1"/>
    <col min="7176" max="7176" width="11.5" style="3" customWidth="1"/>
    <col min="7177" max="7177" width="8.59765625" style="3" customWidth="1"/>
    <col min="7178" max="7178" width="7.5" style="3" customWidth="1"/>
    <col min="7179" max="7179" width="10.59765625" style="3" customWidth="1"/>
    <col min="7180" max="7422" width="8.796875" style="3"/>
    <col min="7423" max="7425" width="0" style="3" hidden="1" customWidth="1"/>
    <col min="7426" max="7426" width="21.796875" style="3" customWidth="1"/>
    <col min="7427" max="7427" width="13.69921875" style="3" customWidth="1"/>
    <col min="7428" max="7428" width="13.5" style="3" customWidth="1"/>
    <col min="7429" max="7429" width="8.69921875" style="3" customWidth="1"/>
    <col min="7430" max="7430" width="8.19921875" style="3" customWidth="1"/>
    <col min="7431" max="7431" width="7.796875" style="3" customWidth="1"/>
    <col min="7432" max="7432" width="11.5" style="3" customWidth="1"/>
    <col min="7433" max="7433" width="8.59765625" style="3" customWidth="1"/>
    <col min="7434" max="7434" width="7.5" style="3" customWidth="1"/>
    <col min="7435" max="7435" width="10.59765625" style="3" customWidth="1"/>
    <col min="7436" max="7678" width="8.796875" style="3"/>
    <col min="7679" max="7681" width="0" style="3" hidden="1" customWidth="1"/>
    <col min="7682" max="7682" width="21.796875" style="3" customWidth="1"/>
    <col min="7683" max="7683" width="13.69921875" style="3" customWidth="1"/>
    <col min="7684" max="7684" width="13.5" style="3" customWidth="1"/>
    <col min="7685" max="7685" width="8.69921875" style="3" customWidth="1"/>
    <col min="7686" max="7686" width="8.19921875" style="3" customWidth="1"/>
    <col min="7687" max="7687" width="7.796875" style="3" customWidth="1"/>
    <col min="7688" max="7688" width="11.5" style="3" customWidth="1"/>
    <col min="7689" max="7689" width="8.59765625" style="3" customWidth="1"/>
    <col min="7690" max="7690" width="7.5" style="3" customWidth="1"/>
    <col min="7691" max="7691" width="10.59765625" style="3" customWidth="1"/>
    <col min="7692" max="7934" width="8.796875" style="3"/>
    <col min="7935" max="7937" width="0" style="3" hidden="1" customWidth="1"/>
    <col min="7938" max="7938" width="21.796875" style="3" customWidth="1"/>
    <col min="7939" max="7939" width="13.69921875" style="3" customWidth="1"/>
    <col min="7940" max="7940" width="13.5" style="3" customWidth="1"/>
    <col min="7941" max="7941" width="8.69921875" style="3" customWidth="1"/>
    <col min="7942" max="7942" width="8.19921875" style="3" customWidth="1"/>
    <col min="7943" max="7943" width="7.796875" style="3" customWidth="1"/>
    <col min="7944" max="7944" width="11.5" style="3" customWidth="1"/>
    <col min="7945" max="7945" width="8.59765625" style="3" customWidth="1"/>
    <col min="7946" max="7946" width="7.5" style="3" customWidth="1"/>
    <col min="7947" max="7947" width="10.59765625" style="3" customWidth="1"/>
    <col min="7948" max="8190" width="8.796875" style="3"/>
    <col min="8191" max="8193" width="0" style="3" hidden="1" customWidth="1"/>
    <col min="8194" max="8194" width="21.796875" style="3" customWidth="1"/>
    <col min="8195" max="8195" width="13.69921875" style="3" customWidth="1"/>
    <col min="8196" max="8196" width="13.5" style="3" customWidth="1"/>
    <col min="8197" max="8197" width="8.69921875" style="3" customWidth="1"/>
    <col min="8198" max="8198" width="8.19921875" style="3" customWidth="1"/>
    <col min="8199" max="8199" width="7.796875" style="3" customWidth="1"/>
    <col min="8200" max="8200" width="11.5" style="3" customWidth="1"/>
    <col min="8201" max="8201" width="8.59765625" style="3" customWidth="1"/>
    <col min="8202" max="8202" width="7.5" style="3" customWidth="1"/>
    <col min="8203" max="8203" width="10.59765625" style="3" customWidth="1"/>
    <col min="8204" max="8446" width="8.796875" style="3"/>
    <col min="8447" max="8449" width="0" style="3" hidden="1" customWidth="1"/>
    <col min="8450" max="8450" width="21.796875" style="3" customWidth="1"/>
    <col min="8451" max="8451" width="13.69921875" style="3" customWidth="1"/>
    <col min="8452" max="8452" width="13.5" style="3" customWidth="1"/>
    <col min="8453" max="8453" width="8.69921875" style="3" customWidth="1"/>
    <col min="8454" max="8454" width="8.19921875" style="3" customWidth="1"/>
    <col min="8455" max="8455" width="7.796875" style="3" customWidth="1"/>
    <col min="8456" max="8456" width="11.5" style="3" customWidth="1"/>
    <col min="8457" max="8457" width="8.59765625" style="3" customWidth="1"/>
    <col min="8458" max="8458" width="7.5" style="3" customWidth="1"/>
    <col min="8459" max="8459" width="10.59765625" style="3" customWidth="1"/>
    <col min="8460" max="8702" width="8.796875" style="3"/>
    <col min="8703" max="8705" width="0" style="3" hidden="1" customWidth="1"/>
    <col min="8706" max="8706" width="21.796875" style="3" customWidth="1"/>
    <col min="8707" max="8707" width="13.69921875" style="3" customWidth="1"/>
    <col min="8708" max="8708" width="13.5" style="3" customWidth="1"/>
    <col min="8709" max="8709" width="8.69921875" style="3" customWidth="1"/>
    <col min="8710" max="8710" width="8.19921875" style="3" customWidth="1"/>
    <col min="8711" max="8711" width="7.796875" style="3" customWidth="1"/>
    <col min="8712" max="8712" width="11.5" style="3" customWidth="1"/>
    <col min="8713" max="8713" width="8.59765625" style="3" customWidth="1"/>
    <col min="8714" max="8714" width="7.5" style="3" customWidth="1"/>
    <col min="8715" max="8715" width="10.59765625" style="3" customWidth="1"/>
    <col min="8716" max="8958" width="8.796875" style="3"/>
    <col min="8959" max="8961" width="0" style="3" hidden="1" customWidth="1"/>
    <col min="8962" max="8962" width="21.796875" style="3" customWidth="1"/>
    <col min="8963" max="8963" width="13.69921875" style="3" customWidth="1"/>
    <col min="8964" max="8964" width="13.5" style="3" customWidth="1"/>
    <col min="8965" max="8965" width="8.69921875" style="3" customWidth="1"/>
    <col min="8966" max="8966" width="8.19921875" style="3" customWidth="1"/>
    <col min="8967" max="8967" width="7.796875" style="3" customWidth="1"/>
    <col min="8968" max="8968" width="11.5" style="3" customWidth="1"/>
    <col min="8969" max="8969" width="8.59765625" style="3" customWidth="1"/>
    <col min="8970" max="8970" width="7.5" style="3" customWidth="1"/>
    <col min="8971" max="8971" width="10.59765625" style="3" customWidth="1"/>
    <col min="8972" max="9214" width="8.796875" style="3"/>
    <col min="9215" max="9217" width="0" style="3" hidden="1" customWidth="1"/>
    <col min="9218" max="9218" width="21.796875" style="3" customWidth="1"/>
    <col min="9219" max="9219" width="13.69921875" style="3" customWidth="1"/>
    <col min="9220" max="9220" width="13.5" style="3" customWidth="1"/>
    <col min="9221" max="9221" width="8.69921875" style="3" customWidth="1"/>
    <col min="9222" max="9222" width="8.19921875" style="3" customWidth="1"/>
    <col min="9223" max="9223" width="7.796875" style="3" customWidth="1"/>
    <col min="9224" max="9224" width="11.5" style="3" customWidth="1"/>
    <col min="9225" max="9225" width="8.59765625" style="3" customWidth="1"/>
    <col min="9226" max="9226" width="7.5" style="3" customWidth="1"/>
    <col min="9227" max="9227" width="10.59765625" style="3" customWidth="1"/>
    <col min="9228" max="9470" width="8.796875" style="3"/>
    <col min="9471" max="9473" width="0" style="3" hidden="1" customWidth="1"/>
    <col min="9474" max="9474" width="21.796875" style="3" customWidth="1"/>
    <col min="9475" max="9475" width="13.69921875" style="3" customWidth="1"/>
    <col min="9476" max="9476" width="13.5" style="3" customWidth="1"/>
    <col min="9477" max="9477" width="8.69921875" style="3" customWidth="1"/>
    <col min="9478" max="9478" width="8.19921875" style="3" customWidth="1"/>
    <col min="9479" max="9479" width="7.796875" style="3" customWidth="1"/>
    <col min="9480" max="9480" width="11.5" style="3" customWidth="1"/>
    <col min="9481" max="9481" width="8.59765625" style="3" customWidth="1"/>
    <col min="9482" max="9482" width="7.5" style="3" customWidth="1"/>
    <col min="9483" max="9483" width="10.59765625" style="3" customWidth="1"/>
    <col min="9484" max="9726" width="8.796875" style="3"/>
    <col min="9727" max="9729" width="0" style="3" hidden="1" customWidth="1"/>
    <col min="9730" max="9730" width="21.796875" style="3" customWidth="1"/>
    <col min="9731" max="9731" width="13.69921875" style="3" customWidth="1"/>
    <col min="9732" max="9732" width="13.5" style="3" customWidth="1"/>
    <col min="9733" max="9733" width="8.69921875" style="3" customWidth="1"/>
    <col min="9734" max="9734" width="8.19921875" style="3" customWidth="1"/>
    <col min="9735" max="9735" width="7.796875" style="3" customWidth="1"/>
    <col min="9736" max="9736" width="11.5" style="3" customWidth="1"/>
    <col min="9737" max="9737" width="8.59765625" style="3" customWidth="1"/>
    <col min="9738" max="9738" width="7.5" style="3" customWidth="1"/>
    <col min="9739" max="9739" width="10.59765625" style="3" customWidth="1"/>
    <col min="9740" max="9982" width="8.796875" style="3"/>
    <col min="9983" max="9985" width="0" style="3" hidden="1" customWidth="1"/>
    <col min="9986" max="9986" width="21.796875" style="3" customWidth="1"/>
    <col min="9987" max="9987" width="13.69921875" style="3" customWidth="1"/>
    <col min="9988" max="9988" width="13.5" style="3" customWidth="1"/>
    <col min="9989" max="9989" width="8.69921875" style="3" customWidth="1"/>
    <col min="9990" max="9990" width="8.19921875" style="3" customWidth="1"/>
    <col min="9991" max="9991" width="7.796875" style="3" customWidth="1"/>
    <col min="9992" max="9992" width="11.5" style="3" customWidth="1"/>
    <col min="9993" max="9993" width="8.59765625" style="3" customWidth="1"/>
    <col min="9994" max="9994" width="7.5" style="3" customWidth="1"/>
    <col min="9995" max="9995" width="10.59765625" style="3" customWidth="1"/>
    <col min="9996" max="10238" width="8.796875" style="3"/>
    <col min="10239" max="10241" width="0" style="3" hidden="1" customWidth="1"/>
    <col min="10242" max="10242" width="21.796875" style="3" customWidth="1"/>
    <col min="10243" max="10243" width="13.69921875" style="3" customWidth="1"/>
    <col min="10244" max="10244" width="13.5" style="3" customWidth="1"/>
    <col min="10245" max="10245" width="8.69921875" style="3" customWidth="1"/>
    <col min="10246" max="10246" width="8.19921875" style="3" customWidth="1"/>
    <col min="10247" max="10247" width="7.796875" style="3" customWidth="1"/>
    <col min="10248" max="10248" width="11.5" style="3" customWidth="1"/>
    <col min="10249" max="10249" width="8.59765625" style="3" customWidth="1"/>
    <col min="10250" max="10250" width="7.5" style="3" customWidth="1"/>
    <col min="10251" max="10251" width="10.59765625" style="3" customWidth="1"/>
    <col min="10252" max="10494" width="8.796875" style="3"/>
    <col min="10495" max="10497" width="0" style="3" hidden="1" customWidth="1"/>
    <col min="10498" max="10498" width="21.796875" style="3" customWidth="1"/>
    <col min="10499" max="10499" width="13.69921875" style="3" customWidth="1"/>
    <col min="10500" max="10500" width="13.5" style="3" customWidth="1"/>
    <col min="10501" max="10501" width="8.69921875" style="3" customWidth="1"/>
    <col min="10502" max="10502" width="8.19921875" style="3" customWidth="1"/>
    <col min="10503" max="10503" width="7.796875" style="3" customWidth="1"/>
    <col min="10504" max="10504" width="11.5" style="3" customWidth="1"/>
    <col min="10505" max="10505" width="8.59765625" style="3" customWidth="1"/>
    <col min="10506" max="10506" width="7.5" style="3" customWidth="1"/>
    <col min="10507" max="10507" width="10.59765625" style="3" customWidth="1"/>
    <col min="10508" max="10750" width="8.796875" style="3"/>
    <col min="10751" max="10753" width="0" style="3" hidden="1" customWidth="1"/>
    <col min="10754" max="10754" width="21.796875" style="3" customWidth="1"/>
    <col min="10755" max="10755" width="13.69921875" style="3" customWidth="1"/>
    <col min="10756" max="10756" width="13.5" style="3" customWidth="1"/>
    <col min="10757" max="10757" width="8.69921875" style="3" customWidth="1"/>
    <col min="10758" max="10758" width="8.19921875" style="3" customWidth="1"/>
    <col min="10759" max="10759" width="7.796875" style="3" customWidth="1"/>
    <col min="10760" max="10760" width="11.5" style="3" customWidth="1"/>
    <col min="10761" max="10761" width="8.59765625" style="3" customWidth="1"/>
    <col min="10762" max="10762" width="7.5" style="3" customWidth="1"/>
    <col min="10763" max="10763" width="10.59765625" style="3" customWidth="1"/>
    <col min="10764" max="11006" width="8.796875" style="3"/>
    <col min="11007" max="11009" width="0" style="3" hidden="1" customWidth="1"/>
    <col min="11010" max="11010" width="21.796875" style="3" customWidth="1"/>
    <col min="11011" max="11011" width="13.69921875" style="3" customWidth="1"/>
    <col min="11012" max="11012" width="13.5" style="3" customWidth="1"/>
    <col min="11013" max="11013" width="8.69921875" style="3" customWidth="1"/>
    <col min="11014" max="11014" width="8.19921875" style="3" customWidth="1"/>
    <col min="11015" max="11015" width="7.796875" style="3" customWidth="1"/>
    <col min="11016" max="11016" width="11.5" style="3" customWidth="1"/>
    <col min="11017" max="11017" width="8.59765625" style="3" customWidth="1"/>
    <col min="11018" max="11018" width="7.5" style="3" customWidth="1"/>
    <col min="11019" max="11019" width="10.59765625" style="3" customWidth="1"/>
    <col min="11020" max="11262" width="8.796875" style="3"/>
    <col min="11263" max="11265" width="0" style="3" hidden="1" customWidth="1"/>
    <col min="11266" max="11266" width="21.796875" style="3" customWidth="1"/>
    <col min="11267" max="11267" width="13.69921875" style="3" customWidth="1"/>
    <col min="11268" max="11268" width="13.5" style="3" customWidth="1"/>
    <col min="11269" max="11269" width="8.69921875" style="3" customWidth="1"/>
    <col min="11270" max="11270" width="8.19921875" style="3" customWidth="1"/>
    <col min="11271" max="11271" width="7.796875" style="3" customWidth="1"/>
    <col min="11272" max="11272" width="11.5" style="3" customWidth="1"/>
    <col min="11273" max="11273" width="8.59765625" style="3" customWidth="1"/>
    <col min="11274" max="11274" width="7.5" style="3" customWidth="1"/>
    <col min="11275" max="11275" width="10.59765625" style="3" customWidth="1"/>
    <col min="11276" max="11518" width="8.796875" style="3"/>
    <col min="11519" max="11521" width="0" style="3" hidden="1" customWidth="1"/>
    <col min="11522" max="11522" width="21.796875" style="3" customWidth="1"/>
    <col min="11523" max="11523" width="13.69921875" style="3" customWidth="1"/>
    <col min="11524" max="11524" width="13.5" style="3" customWidth="1"/>
    <col min="11525" max="11525" width="8.69921875" style="3" customWidth="1"/>
    <col min="11526" max="11526" width="8.19921875" style="3" customWidth="1"/>
    <col min="11527" max="11527" width="7.796875" style="3" customWidth="1"/>
    <col min="11528" max="11528" width="11.5" style="3" customWidth="1"/>
    <col min="11529" max="11529" width="8.59765625" style="3" customWidth="1"/>
    <col min="11530" max="11530" width="7.5" style="3" customWidth="1"/>
    <col min="11531" max="11531" width="10.59765625" style="3" customWidth="1"/>
    <col min="11532" max="11774" width="8.796875" style="3"/>
    <col min="11775" max="11777" width="0" style="3" hidden="1" customWidth="1"/>
    <col min="11778" max="11778" width="21.796875" style="3" customWidth="1"/>
    <col min="11779" max="11779" width="13.69921875" style="3" customWidth="1"/>
    <col min="11780" max="11780" width="13.5" style="3" customWidth="1"/>
    <col min="11781" max="11781" width="8.69921875" style="3" customWidth="1"/>
    <col min="11782" max="11782" width="8.19921875" style="3" customWidth="1"/>
    <col min="11783" max="11783" width="7.796875" style="3" customWidth="1"/>
    <col min="11784" max="11784" width="11.5" style="3" customWidth="1"/>
    <col min="11785" max="11785" width="8.59765625" style="3" customWidth="1"/>
    <col min="11786" max="11786" width="7.5" style="3" customWidth="1"/>
    <col min="11787" max="11787" width="10.59765625" style="3" customWidth="1"/>
    <col min="11788" max="12030" width="8.796875" style="3"/>
    <col min="12031" max="12033" width="0" style="3" hidden="1" customWidth="1"/>
    <col min="12034" max="12034" width="21.796875" style="3" customWidth="1"/>
    <col min="12035" max="12035" width="13.69921875" style="3" customWidth="1"/>
    <col min="12036" max="12036" width="13.5" style="3" customWidth="1"/>
    <col min="12037" max="12037" width="8.69921875" style="3" customWidth="1"/>
    <col min="12038" max="12038" width="8.19921875" style="3" customWidth="1"/>
    <col min="12039" max="12039" width="7.796875" style="3" customWidth="1"/>
    <col min="12040" max="12040" width="11.5" style="3" customWidth="1"/>
    <col min="12041" max="12041" width="8.59765625" style="3" customWidth="1"/>
    <col min="12042" max="12042" width="7.5" style="3" customWidth="1"/>
    <col min="12043" max="12043" width="10.59765625" style="3" customWidth="1"/>
    <col min="12044" max="12286" width="8.796875" style="3"/>
    <col min="12287" max="12289" width="0" style="3" hidden="1" customWidth="1"/>
    <col min="12290" max="12290" width="21.796875" style="3" customWidth="1"/>
    <col min="12291" max="12291" width="13.69921875" style="3" customWidth="1"/>
    <col min="12292" max="12292" width="13.5" style="3" customWidth="1"/>
    <col min="12293" max="12293" width="8.69921875" style="3" customWidth="1"/>
    <col min="12294" max="12294" width="8.19921875" style="3" customWidth="1"/>
    <col min="12295" max="12295" width="7.796875" style="3" customWidth="1"/>
    <col min="12296" max="12296" width="11.5" style="3" customWidth="1"/>
    <col min="12297" max="12297" width="8.59765625" style="3" customWidth="1"/>
    <col min="12298" max="12298" width="7.5" style="3" customWidth="1"/>
    <col min="12299" max="12299" width="10.59765625" style="3" customWidth="1"/>
    <col min="12300" max="12542" width="8.796875" style="3"/>
    <col min="12543" max="12545" width="0" style="3" hidden="1" customWidth="1"/>
    <col min="12546" max="12546" width="21.796875" style="3" customWidth="1"/>
    <col min="12547" max="12547" width="13.69921875" style="3" customWidth="1"/>
    <col min="12548" max="12548" width="13.5" style="3" customWidth="1"/>
    <col min="12549" max="12549" width="8.69921875" style="3" customWidth="1"/>
    <col min="12550" max="12550" width="8.19921875" style="3" customWidth="1"/>
    <col min="12551" max="12551" width="7.796875" style="3" customWidth="1"/>
    <col min="12552" max="12552" width="11.5" style="3" customWidth="1"/>
    <col min="12553" max="12553" width="8.59765625" style="3" customWidth="1"/>
    <col min="12554" max="12554" width="7.5" style="3" customWidth="1"/>
    <col min="12555" max="12555" width="10.59765625" style="3" customWidth="1"/>
    <col min="12556" max="12798" width="8.796875" style="3"/>
    <col min="12799" max="12801" width="0" style="3" hidden="1" customWidth="1"/>
    <col min="12802" max="12802" width="21.796875" style="3" customWidth="1"/>
    <col min="12803" max="12803" width="13.69921875" style="3" customWidth="1"/>
    <col min="12804" max="12804" width="13.5" style="3" customWidth="1"/>
    <col min="12805" max="12805" width="8.69921875" style="3" customWidth="1"/>
    <col min="12806" max="12806" width="8.19921875" style="3" customWidth="1"/>
    <col min="12807" max="12807" width="7.796875" style="3" customWidth="1"/>
    <col min="12808" max="12808" width="11.5" style="3" customWidth="1"/>
    <col min="12809" max="12809" width="8.59765625" style="3" customWidth="1"/>
    <col min="12810" max="12810" width="7.5" style="3" customWidth="1"/>
    <col min="12811" max="12811" width="10.59765625" style="3" customWidth="1"/>
    <col min="12812" max="13054" width="8.796875" style="3"/>
    <col min="13055" max="13057" width="0" style="3" hidden="1" customWidth="1"/>
    <col min="13058" max="13058" width="21.796875" style="3" customWidth="1"/>
    <col min="13059" max="13059" width="13.69921875" style="3" customWidth="1"/>
    <col min="13060" max="13060" width="13.5" style="3" customWidth="1"/>
    <col min="13061" max="13061" width="8.69921875" style="3" customWidth="1"/>
    <col min="13062" max="13062" width="8.19921875" style="3" customWidth="1"/>
    <col min="13063" max="13063" width="7.796875" style="3" customWidth="1"/>
    <col min="13064" max="13064" width="11.5" style="3" customWidth="1"/>
    <col min="13065" max="13065" width="8.59765625" style="3" customWidth="1"/>
    <col min="13066" max="13066" width="7.5" style="3" customWidth="1"/>
    <col min="13067" max="13067" width="10.59765625" style="3" customWidth="1"/>
    <col min="13068" max="13310" width="8.796875" style="3"/>
    <col min="13311" max="13313" width="0" style="3" hidden="1" customWidth="1"/>
    <col min="13314" max="13314" width="21.796875" style="3" customWidth="1"/>
    <col min="13315" max="13315" width="13.69921875" style="3" customWidth="1"/>
    <col min="13316" max="13316" width="13.5" style="3" customWidth="1"/>
    <col min="13317" max="13317" width="8.69921875" style="3" customWidth="1"/>
    <col min="13318" max="13318" width="8.19921875" style="3" customWidth="1"/>
    <col min="13319" max="13319" width="7.796875" style="3" customWidth="1"/>
    <col min="13320" max="13320" width="11.5" style="3" customWidth="1"/>
    <col min="13321" max="13321" width="8.59765625" style="3" customWidth="1"/>
    <col min="13322" max="13322" width="7.5" style="3" customWidth="1"/>
    <col min="13323" max="13323" width="10.59765625" style="3" customWidth="1"/>
    <col min="13324" max="13566" width="8.796875" style="3"/>
    <col min="13567" max="13569" width="0" style="3" hidden="1" customWidth="1"/>
    <col min="13570" max="13570" width="21.796875" style="3" customWidth="1"/>
    <col min="13571" max="13571" width="13.69921875" style="3" customWidth="1"/>
    <col min="13572" max="13572" width="13.5" style="3" customWidth="1"/>
    <col min="13573" max="13573" width="8.69921875" style="3" customWidth="1"/>
    <col min="13574" max="13574" width="8.19921875" style="3" customWidth="1"/>
    <col min="13575" max="13575" width="7.796875" style="3" customWidth="1"/>
    <col min="13576" max="13576" width="11.5" style="3" customWidth="1"/>
    <col min="13577" max="13577" width="8.59765625" style="3" customWidth="1"/>
    <col min="13578" max="13578" width="7.5" style="3" customWidth="1"/>
    <col min="13579" max="13579" width="10.59765625" style="3" customWidth="1"/>
    <col min="13580" max="13822" width="8.796875" style="3"/>
    <col min="13823" max="13825" width="0" style="3" hidden="1" customWidth="1"/>
    <col min="13826" max="13826" width="21.796875" style="3" customWidth="1"/>
    <col min="13827" max="13827" width="13.69921875" style="3" customWidth="1"/>
    <col min="13828" max="13828" width="13.5" style="3" customWidth="1"/>
    <col min="13829" max="13829" width="8.69921875" style="3" customWidth="1"/>
    <col min="13830" max="13830" width="8.19921875" style="3" customWidth="1"/>
    <col min="13831" max="13831" width="7.796875" style="3" customWidth="1"/>
    <col min="13832" max="13832" width="11.5" style="3" customWidth="1"/>
    <col min="13833" max="13833" width="8.59765625" style="3" customWidth="1"/>
    <col min="13834" max="13834" width="7.5" style="3" customWidth="1"/>
    <col min="13835" max="13835" width="10.59765625" style="3" customWidth="1"/>
    <col min="13836" max="14078" width="8.796875" style="3"/>
    <col min="14079" max="14081" width="0" style="3" hidden="1" customWidth="1"/>
    <col min="14082" max="14082" width="21.796875" style="3" customWidth="1"/>
    <col min="14083" max="14083" width="13.69921875" style="3" customWidth="1"/>
    <col min="14084" max="14084" width="13.5" style="3" customWidth="1"/>
    <col min="14085" max="14085" width="8.69921875" style="3" customWidth="1"/>
    <col min="14086" max="14086" width="8.19921875" style="3" customWidth="1"/>
    <col min="14087" max="14087" width="7.796875" style="3" customWidth="1"/>
    <col min="14088" max="14088" width="11.5" style="3" customWidth="1"/>
    <col min="14089" max="14089" width="8.59765625" style="3" customWidth="1"/>
    <col min="14090" max="14090" width="7.5" style="3" customWidth="1"/>
    <col min="14091" max="14091" width="10.59765625" style="3" customWidth="1"/>
    <col min="14092" max="14334" width="8.796875" style="3"/>
    <col min="14335" max="14337" width="0" style="3" hidden="1" customWidth="1"/>
    <col min="14338" max="14338" width="21.796875" style="3" customWidth="1"/>
    <col min="14339" max="14339" width="13.69921875" style="3" customWidth="1"/>
    <col min="14340" max="14340" width="13.5" style="3" customWidth="1"/>
    <col min="14341" max="14341" width="8.69921875" style="3" customWidth="1"/>
    <col min="14342" max="14342" width="8.19921875" style="3" customWidth="1"/>
    <col min="14343" max="14343" width="7.796875" style="3" customWidth="1"/>
    <col min="14344" max="14344" width="11.5" style="3" customWidth="1"/>
    <col min="14345" max="14345" width="8.59765625" style="3" customWidth="1"/>
    <col min="14346" max="14346" width="7.5" style="3" customWidth="1"/>
    <col min="14347" max="14347" width="10.59765625" style="3" customWidth="1"/>
    <col min="14348" max="14590" width="8.796875" style="3"/>
    <col min="14591" max="14593" width="0" style="3" hidden="1" customWidth="1"/>
    <col min="14594" max="14594" width="21.796875" style="3" customWidth="1"/>
    <col min="14595" max="14595" width="13.69921875" style="3" customWidth="1"/>
    <col min="14596" max="14596" width="13.5" style="3" customWidth="1"/>
    <col min="14597" max="14597" width="8.69921875" style="3" customWidth="1"/>
    <col min="14598" max="14598" width="8.19921875" style="3" customWidth="1"/>
    <col min="14599" max="14599" width="7.796875" style="3" customWidth="1"/>
    <col min="14600" max="14600" width="11.5" style="3" customWidth="1"/>
    <col min="14601" max="14601" width="8.59765625" style="3" customWidth="1"/>
    <col min="14602" max="14602" width="7.5" style="3" customWidth="1"/>
    <col min="14603" max="14603" width="10.59765625" style="3" customWidth="1"/>
    <col min="14604" max="14846" width="8.796875" style="3"/>
    <col min="14847" max="14849" width="0" style="3" hidden="1" customWidth="1"/>
    <col min="14850" max="14850" width="21.796875" style="3" customWidth="1"/>
    <col min="14851" max="14851" width="13.69921875" style="3" customWidth="1"/>
    <col min="14852" max="14852" width="13.5" style="3" customWidth="1"/>
    <col min="14853" max="14853" width="8.69921875" style="3" customWidth="1"/>
    <col min="14854" max="14854" width="8.19921875" style="3" customWidth="1"/>
    <col min="14855" max="14855" width="7.796875" style="3" customWidth="1"/>
    <col min="14856" max="14856" width="11.5" style="3" customWidth="1"/>
    <col min="14857" max="14857" width="8.59765625" style="3" customWidth="1"/>
    <col min="14858" max="14858" width="7.5" style="3" customWidth="1"/>
    <col min="14859" max="14859" width="10.59765625" style="3" customWidth="1"/>
    <col min="14860" max="15102" width="8.796875" style="3"/>
    <col min="15103" max="15105" width="0" style="3" hidden="1" customWidth="1"/>
    <col min="15106" max="15106" width="21.796875" style="3" customWidth="1"/>
    <col min="15107" max="15107" width="13.69921875" style="3" customWidth="1"/>
    <col min="15108" max="15108" width="13.5" style="3" customWidth="1"/>
    <col min="15109" max="15109" width="8.69921875" style="3" customWidth="1"/>
    <col min="15110" max="15110" width="8.19921875" style="3" customWidth="1"/>
    <col min="15111" max="15111" width="7.796875" style="3" customWidth="1"/>
    <col min="15112" max="15112" width="11.5" style="3" customWidth="1"/>
    <col min="15113" max="15113" width="8.59765625" style="3" customWidth="1"/>
    <col min="15114" max="15114" width="7.5" style="3" customWidth="1"/>
    <col min="15115" max="15115" width="10.59765625" style="3" customWidth="1"/>
    <col min="15116" max="15358" width="8.796875" style="3"/>
    <col min="15359" max="15361" width="0" style="3" hidden="1" customWidth="1"/>
    <col min="15362" max="15362" width="21.796875" style="3" customWidth="1"/>
    <col min="15363" max="15363" width="13.69921875" style="3" customWidth="1"/>
    <col min="15364" max="15364" width="13.5" style="3" customWidth="1"/>
    <col min="15365" max="15365" width="8.69921875" style="3" customWidth="1"/>
    <col min="15366" max="15366" width="8.19921875" style="3" customWidth="1"/>
    <col min="15367" max="15367" width="7.796875" style="3" customWidth="1"/>
    <col min="15368" max="15368" width="11.5" style="3" customWidth="1"/>
    <col min="15369" max="15369" width="8.59765625" style="3" customWidth="1"/>
    <col min="15370" max="15370" width="7.5" style="3" customWidth="1"/>
    <col min="15371" max="15371" width="10.59765625" style="3" customWidth="1"/>
    <col min="15372" max="15614" width="8.796875" style="3"/>
    <col min="15615" max="15617" width="0" style="3" hidden="1" customWidth="1"/>
    <col min="15618" max="15618" width="21.796875" style="3" customWidth="1"/>
    <col min="15619" max="15619" width="13.69921875" style="3" customWidth="1"/>
    <col min="15620" max="15620" width="13.5" style="3" customWidth="1"/>
    <col min="15621" max="15621" width="8.69921875" style="3" customWidth="1"/>
    <col min="15622" max="15622" width="8.19921875" style="3" customWidth="1"/>
    <col min="15623" max="15623" width="7.796875" style="3" customWidth="1"/>
    <col min="15624" max="15624" width="11.5" style="3" customWidth="1"/>
    <col min="15625" max="15625" width="8.59765625" style="3" customWidth="1"/>
    <col min="15626" max="15626" width="7.5" style="3" customWidth="1"/>
    <col min="15627" max="15627" width="10.59765625" style="3" customWidth="1"/>
    <col min="15628" max="15870" width="8.796875" style="3"/>
    <col min="15871" max="15873" width="0" style="3" hidden="1" customWidth="1"/>
    <col min="15874" max="15874" width="21.796875" style="3" customWidth="1"/>
    <col min="15875" max="15875" width="13.69921875" style="3" customWidth="1"/>
    <col min="15876" max="15876" width="13.5" style="3" customWidth="1"/>
    <col min="15877" max="15877" width="8.69921875" style="3" customWidth="1"/>
    <col min="15878" max="15878" width="8.19921875" style="3" customWidth="1"/>
    <col min="15879" max="15879" width="7.796875" style="3" customWidth="1"/>
    <col min="15880" max="15880" width="11.5" style="3" customWidth="1"/>
    <col min="15881" max="15881" width="8.59765625" style="3" customWidth="1"/>
    <col min="15882" max="15882" width="7.5" style="3" customWidth="1"/>
    <col min="15883" max="15883" width="10.59765625" style="3" customWidth="1"/>
    <col min="15884" max="16126" width="8.796875" style="3"/>
    <col min="16127" max="16129" width="0" style="3" hidden="1" customWidth="1"/>
    <col min="16130" max="16130" width="21.796875" style="3" customWidth="1"/>
    <col min="16131" max="16131" width="13.69921875" style="3" customWidth="1"/>
    <col min="16132" max="16132" width="13.5" style="3" customWidth="1"/>
    <col min="16133" max="16133" width="8.69921875" style="3" customWidth="1"/>
    <col min="16134" max="16134" width="8.19921875" style="3" customWidth="1"/>
    <col min="16135" max="16135" width="7.796875" style="3" customWidth="1"/>
    <col min="16136" max="16136" width="11.5" style="3" customWidth="1"/>
    <col min="16137" max="16137" width="8.59765625" style="3" customWidth="1"/>
    <col min="16138" max="16138" width="7.5" style="3" customWidth="1"/>
    <col min="16139" max="16139" width="10.59765625" style="3" customWidth="1"/>
    <col min="16140" max="16384" width="8.796875" style="3"/>
  </cols>
  <sheetData>
    <row r="1" spans="4:12" ht="93" customHeight="1" x14ac:dyDescent="0.25">
      <c r="E1" s="309" t="s">
        <v>872</v>
      </c>
      <c r="F1" s="309"/>
      <c r="G1" s="309"/>
      <c r="H1" s="309"/>
      <c r="I1" s="309"/>
      <c r="J1" s="309"/>
      <c r="K1" s="309"/>
      <c r="L1" s="309"/>
    </row>
    <row r="2" spans="4:12" ht="12.75" x14ac:dyDescent="0.2">
      <c r="D2" s="428" t="s">
        <v>197</v>
      </c>
      <c r="E2" s="376"/>
      <c r="F2" s="376"/>
      <c r="G2" s="376"/>
      <c r="H2" s="376"/>
      <c r="I2" s="376"/>
      <c r="J2" s="376"/>
      <c r="K2" s="376"/>
      <c r="L2" s="376"/>
    </row>
    <row r="3" spans="4:12" ht="42.75" customHeight="1" x14ac:dyDescent="0.25">
      <c r="D3" s="124"/>
      <c r="E3" s="335" t="s">
        <v>434</v>
      </c>
      <c r="F3" s="336"/>
      <c r="G3" s="337"/>
      <c r="H3" s="335" t="s">
        <v>379</v>
      </c>
      <c r="I3" s="336"/>
      <c r="J3" s="337"/>
      <c r="K3" s="347" t="s">
        <v>380</v>
      </c>
      <c r="L3" s="347" t="s">
        <v>381</v>
      </c>
    </row>
    <row r="4" spans="4:12" ht="15" customHeight="1" x14ac:dyDescent="0.25">
      <c r="D4" s="125"/>
      <c r="E4" s="347" t="s">
        <v>201</v>
      </c>
      <c r="F4" s="335" t="s">
        <v>337</v>
      </c>
      <c r="G4" s="337"/>
      <c r="H4" s="347" t="s">
        <v>451</v>
      </c>
      <c r="I4" s="347" t="s">
        <v>365</v>
      </c>
      <c r="J4" s="347" t="s">
        <v>437</v>
      </c>
      <c r="K4" s="429"/>
      <c r="L4" s="429"/>
    </row>
    <row r="5" spans="4:12" ht="63.75" x14ac:dyDescent="0.25">
      <c r="D5" s="125"/>
      <c r="E5" s="355"/>
      <c r="F5" s="273" t="s">
        <v>443</v>
      </c>
      <c r="G5" s="273" t="s">
        <v>444</v>
      </c>
      <c r="H5" s="355"/>
      <c r="I5" s="355"/>
      <c r="J5" s="355"/>
      <c r="K5" s="355"/>
      <c r="L5" s="355"/>
    </row>
    <row r="6" spans="4:12" x14ac:dyDescent="0.25">
      <c r="D6" s="126"/>
      <c r="E6" s="133">
        <v>1</v>
      </c>
      <c r="F6" s="117">
        <v>2</v>
      </c>
      <c r="G6" s="117">
        <v>3</v>
      </c>
      <c r="H6" s="117">
        <v>4</v>
      </c>
      <c r="I6" s="117">
        <v>5</v>
      </c>
      <c r="J6" s="117">
        <v>6</v>
      </c>
      <c r="K6" s="118">
        <v>7</v>
      </c>
      <c r="L6" s="118">
        <v>8</v>
      </c>
    </row>
    <row r="7" spans="4:12" x14ac:dyDescent="0.25">
      <c r="D7" s="394" t="s">
        <v>345</v>
      </c>
      <c r="E7" s="392"/>
      <c r="F7" s="392"/>
      <c r="G7" s="392"/>
      <c r="H7" s="392"/>
      <c r="I7" s="392"/>
      <c r="J7" s="392"/>
      <c r="K7" s="392"/>
      <c r="L7" s="395"/>
    </row>
    <row r="8" spans="4:12" x14ac:dyDescent="0.2">
      <c r="D8" s="129" t="s">
        <v>440</v>
      </c>
      <c r="E8" s="104"/>
      <c r="F8" s="105"/>
      <c r="G8" s="105"/>
      <c r="H8" s="105"/>
      <c r="I8" s="105"/>
      <c r="J8" s="105"/>
      <c r="K8" s="105"/>
      <c r="L8" s="105"/>
    </row>
    <row r="9" spans="4:12" ht="30" x14ac:dyDescent="0.2">
      <c r="D9" s="93" t="s">
        <v>452</v>
      </c>
      <c r="E9" s="104"/>
      <c r="F9" s="105"/>
      <c r="G9" s="105"/>
      <c r="H9" s="105"/>
      <c r="I9" s="105"/>
      <c r="J9" s="105"/>
      <c r="K9" s="105"/>
      <c r="L9" s="105"/>
    </row>
    <row r="10" spans="4:12" x14ac:dyDescent="0.25">
      <c r="D10" s="106" t="s">
        <v>446</v>
      </c>
      <c r="E10" s="27" t="s">
        <v>25</v>
      </c>
      <c r="F10" s="12" t="s">
        <v>25</v>
      </c>
      <c r="G10" s="12" t="s">
        <v>25</v>
      </c>
      <c r="H10" s="12" t="s">
        <v>25</v>
      </c>
      <c r="I10" s="12" t="s">
        <v>25</v>
      </c>
      <c r="J10" s="12" t="s">
        <v>25</v>
      </c>
      <c r="K10" s="12" t="s">
        <v>26</v>
      </c>
      <c r="L10" s="12" t="s">
        <v>26</v>
      </c>
    </row>
    <row r="11" spans="4:12" x14ac:dyDescent="0.25">
      <c r="D11" s="131" t="s">
        <v>447</v>
      </c>
      <c r="E11" s="27">
        <v>16</v>
      </c>
      <c r="F11" s="12">
        <v>1.392515230635335</v>
      </c>
      <c r="G11" s="12">
        <v>2.002503128911139</v>
      </c>
      <c r="H11" s="12">
        <v>0.13340000000000002</v>
      </c>
      <c r="I11" s="12">
        <v>6.2569417344580186E-2</v>
      </c>
      <c r="J11" s="12">
        <v>8.3375000000000004</v>
      </c>
      <c r="K11" s="12" t="s">
        <v>25</v>
      </c>
      <c r="L11" s="12" t="s">
        <v>26</v>
      </c>
    </row>
    <row r="12" spans="4:12" x14ac:dyDescent="0.25">
      <c r="D12" s="131" t="s">
        <v>350</v>
      </c>
      <c r="E12" s="27">
        <v>37</v>
      </c>
      <c r="F12" s="12">
        <v>3.2201914708442123</v>
      </c>
      <c r="G12" s="12">
        <v>4.6307884856070087</v>
      </c>
      <c r="H12" s="12">
        <v>0.61990000000000001</v>
      </c>
      <c r="I12" s="12">
        <v>0.29075548584636629</v>
      </c>
      <c r="J12" s="12">
        <v>16.754054054054052</v>
      </c>
      <c r="K12" s="12">
        <v>3.19</v>
      </c>
      <c r="L12" s="12" t="s">
        <v>25</v>
      </c>
    </row>
    <row r="13" spans="4:12" x14ac:dyDescent="0.25">
      <c r="D13" s="131" t="s">
        <v>448</v>
      </c>
      <c r="E13" s="27">
        <v>125</v>
      </c>
      <c r="F13" s="12">
        <v>10.879025239338555</v>
      </c>
      <c r="G13" s="12">
        <v>15.644555694618273</v>
      </c>
      <c r="H13" s="12">
        <v>4.7048999999999994</v>
      </c>
      <c r="I13" s="12">
        <v>2.2067680034821238</v>
      </c>
      <c r="J13" s="12">
        <v>37.639199999999995</v>
      </c>
      <c r="K13" s="12">
        <v>45.731999999999999</v>
      </c>
      <c r="L13" s="12" t="s">
        <v>25</v>
      </c>
    </row>
    <row r="14" spans="4:12" x14ac:dyDescent="0.25">
      <c r="D14" s="131" t="s">
        <v>449</v>
      </c>
      <c r="E14" s="27">
        <v>155</v>
      </c>
      <c r="F14" s="12">
        <v>13.489991296779808</v>
      </c>
      <c r="G14" s="12">
        <v>19.399249061326657</v>
      </c>
      <c r="H14" s="12">
        <v>11.719799999999999</v>
      </c>
      <c r="I14" s="12">
        <v>5.4970094257497069</v>
      </c>
      <c r="J14" s="12">
        <v>75.611612903225804</v>
      </c>
      <c r="K14" s="12">
        <v>57.924999999999997</v>
      </c>
      <c r="L14" s="12" t="s">
        <v>25</v>
      </c>
    </row>
    <row r="15" spans="4:12" x14ac:dyDescent="0.25">
      <c r="D15" s="131" t="s">
        <v>353</v>
      </c>
      <c r="E15" s="27">
        <v>193</v>
      </c>
      <c r="F15" s="12">
        <v>16.797214969538729</v>
      </c>
      <c r="G15" s="12">
        <v>24.155193992490613</v>
      </c>
      <c r="H15" s="12">
        <v>27.666</v>
      </c>
      <c r="I15" s="12">
        <v>12.976353075375979</v>
      </c>
      <c r="J15" s="12">
        <v>143.34715025906735</v>
      </c>
      <c r="K15" s="12">
        <v>264.51900000000001</v>
      </c>
      <c r="L15" s="12">
        <v>4.601</v>
      </c>
    </row>
    <row r="16" spans="4:12" x14ac:dyDescent="0.25">
      <c r="D16" s="131" t="s">
        <v>354</v>
      </c>
      <c r="E16" s="27">
        <v>152</v>
      </c>
      <c r="F16" s="12">
        <v>13.228894691035682</v>
      </c>
      <c r="G16" s="12">
        <v>19.023779724655821</v>
      </c>
      <c r="H16" s="12">
        <v>49.486599999999996</v>
      </c>
      <c r="I16" s="12">
        <v>23.211002461501515</v>
      </c>
      <c r="J16" s="12">
        <v>325.56973684210527</v>
      </c>
      <c r="K16" s="12">
        <v>285.87099999999998</v>
      </c>
      <c r="L16" s="12">
        <v>21.2</v>
      </c>
    </row>
    <row r="17" spans="4:12" x14ac:dyDescent="0.25">
      <c r="D17" s="131" t="s">
        <v>355</v>
      </c>
      <c r="E17" s="27">
        <v>104</v>
      </c>
      <c r="F17" s="12">
        <v>9.0513489991296776</v>
      </c>
      <c r="G17" s="12">
        <v>13.016270337922403</v>
      </c>
      <c r="H17" s="12">
        <v>82.268299999999996</v>
      </c>
      <c r="I17" s="12">
        <v>38.586803575180859</v>
      </c>
      <c r="J17" s="12">
        <v>791.04134615384623</v>
      </c>
      <c r="K17" s="12">
        <v>398.90699999999998</v>
      </c>
      <c r="L17" s="12">
        <v>51.2</v>
      </c>
    </row>
    <row r="18" spans="4:12" x14ac:dyDescent="0.25">
      <c r="D18" s="131" t="s">
        <v>356</v>
      </c>
      <c r="E18" s="27">
        <v>13</v>
      </c>
      <c r="F18" s="12">
        <v>1.1314186248912097</v>
      </c>
      <c r="G18" s="12">
        <v>1.6270337922403004</v>
      </c>
      <c r="H18" s="12">
        <v>26.373999999999999</v>
      </c>
      <c r="I18" s="12">
        <v>12.370358418635368</v>
      </c>
      <c r="J18" s="12">
        <v>2028.7692307692307</v>
      </c>
      <c r="K18" s="12">
        <v>233.99</v>
      </c>
      <c r="L18" s="12" t="s">
        <v>25</v>
      </c>
    </row>
    <row r="19" spans="4:12" x14ac:dyDescent="0.2">
      <c r="D19" s="132" t="s">
        <v>450</v>
      </c>
      <c r="E19" s="27" t="s">
        <v>25</v>
      </c>
      <c r="F19" s="12" t="s">
        <v>25</v>
      </c>
      <c r="G19" s="12" t="s">
        <v>25</v>
      </c>
      <c r="H19" s="12" t="s">
        <v>25</v>
      </c>
      <c r="I19" s="12" t="s">
        <v>25</v>
      </c>
      <c r="J19" s="12" t="s">
        <v>25</v>
      </c>
      <c r="K19" s="12" t="s">
        <v>25</v>
      </c>
      <c r="L19" s="12" t="s">
        <v>25</v>
      </c>
    </row>
    <row r="20" spans="4:12" x14ac:dyDescent="0.25">
      <c r="D20" s="107" t="s">
        <v>201</v>
      </c>
      <c r="E20" s="27">
        <v>799</v>
      </c>
      <c r="F20" s="12">
        <v>69.538729329852046</v>
      </c>
      <c r="G20" s="12">
        <v>100</v>
      </c>
      <c r="H20" s="12">
        <v>213.20319999999998</v>
      </c>
      <c r="I20" s="12">
        <v>100</v>
      </c>
      <c r="J20" s="12">
        <v>266.83754693366706</v>
      </c>
      <c r="K20" s="12">
        <v>1330.088</v>
      </c>
      <c r="L20" s="12">
        <v>145.39099999999999</v>
      </c>
    </row>
    <row r="21" spans="4:12" ht="30" x14ac:dyDescent="0.25">
      <c r="D21" s="109" t="s">
        <v>376</v>
      </c>
      <c r="E21" s="27">
        <v>350</v>
      </c>
      <c r="F21" s="12">
        <v>30.461270670147954</v>
      </c>
      <c r="G21" s="105" t="s">
        <v>377</v>
      </c>
      <c r="H21" s="105" t="s">
        <v>377</v>
      </c>
      <c r="I21" s="105" t="s">
        <v>377</v>
      </c>
      <c r="J21" s="105" t="s">
        <v>377</v>
      </c>
      <c r="K21" s="12">
        <v>29.094999999999999</v>
      </c>
      <c r="L21" s="12" t="s">
        <v>26</v>
      </c>
    </row>
    <row r="22" spans="4:12" x14ac:dyDescent="0.25">
      <c r="D22" s="110" t="s">
        <v>378</v>
      </c>
      <c r="E22" s="27">
        <v>1149</v>
      </c>
      <c r="F22" s="12">
        <v>100</v>
      </c>
      <c r="G22" s="105" t="s">
        <v>377</v>
      </c>
      <c r="H22" s="12">
        <v>213.20320000000001</v>
      </c>
      <c r="I22" s="12">
        <v>100</v>
      </c>
      <c r="J22" s="12">
        <v>185.55543951261967</v>
      </c>
      <c r="K22" s="12">
        <v>1359.183</v>
      </c>
      <c r="L22" s="12">
        <v>145.39099999999999</v>
      </c>
    </row>
  </sheetData>
  <mergeCells count="12">
    <mergeCell ref="J4:J5"/>
    <mergeCell ref="D7:L7"/>
    <mergeCell ref="E1:L1"/>
    <mergeCell ref="D2:L2"/>
    <mergeCell ref="E3:G3"/>
    <mergeCell ref="H3:J3"/>
    <mergeCell ref="K3:K5"/>
    <mergeCell ref="L3:L5"/>
    <mergeCell ref="E4:E5"/>
    <mergeCell ref="F4:G4"/>
    <mergeCell ref="H4:H5"/>
    <mergeCell ref="I4:I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D1:S23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6.8984375" style="1" customWidth="1"/>
    <col min="6" max="6" width="9.3984375" style="1" customWidth="1"/>
    <col min="7" max="7" width="8.5" style="1" customWidth="1"/>
    <col min="8" max="8" width="6.69921875" style="1" customWidth="1"/>
    <col min="9" max="9" width="7.796875" style="1" customWidth="1"/>
    <col min="10" max="10" width="9.8984375" style="1" customWidth="1"/>
    <col min="11" max="11" width="8.59765625" style="1" customWidth="1"/>
    <col min="12" max="12" width="8.5" style="1" customWidth="1"/>
    <col min="13" max="13" width="23.29687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9" ht="93" customHeight="1" x14ac:dyDescent="0.25">
      <c r="E1" s="309" t="s">
        <v>887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9" ht="12.75" x14ac:dyDescent="0.2">
      <c r="D2" s="431" t="s">
        <v>197</v>
      </c>
      <c r="E2" s="310"/>
      <c r="F2" s="310"/>
      <c r="G2" s="310"/>
      <c r="H2" s="310"/>
      <c r="I2" s="310"/>
      <c r="J2" s="310"/>
      <c r="K2" s="310"/>
      <c r="L2" s="310"/>
      <c r="M2" s="310"/>
    </row>
    <row r="3" spans="4:19" ht="45.75" customHeight="1" x14ac:dyDescent="0.2">
      <c r="D3" s="134"/>
      <c r="E3" s="335" t="s">
        <v>434</v>
      </c>
      <c r="F3" s="336"/>
      <c r="G3" s="337"/>
      <c r="H3" s="335" t="s">
        <v>453</v>
      </c>
      <c r="I3" s="336"/>
      <c r="J3" s="336"/>
      <c r="K3" s="337"/>
      <c r="L3" s="335" t="s">
        <v>454</v>
      </c>
      <c r="M3" s="336"/>
      <c r="Q3" s="274"/>
      <c r="R3" s="274"/>
      <c r="S3" s="274"/>
    </row>
    <row r="4" spans="4:19" ht="15" customHeight="1" x14ac:dyDescent="0.2">
      <c r="D4" s="135"/>
      <c r="E4" s="347" t="s">
        <v>201</v>
      </c>
      <c r="F4" s="335" t="s">
        <v>337</v>
      </c>
      <c r="G4" s="337"/>
      <c r="H4" s="347" t="s">
        <v>394</v>
      </c>
      <c r="I4" s="347" t="s">
        <v>395</v>
      </c>
      <c r="J4" s="347" t="s">
        <v>455</v>
      </c>
      <c r="K4" s="347" t="s">
        <v>456</v>
      </c>
      <c r="L4" s="347" t="s">
        <v>398</v>
      </c>
      <c r="M4" s="347" t="s">
        <v>399</v>
      </c>
    </row>
    <row r="5" spans="4:19" ht="51" x14ac:dyDescent="0.2">
      <c r="D5" s="135"/>
      <c r="E5" s="355"/>
      <c r="F5" s="273" t="s">
        <v>443</v>
      </c>
      <c r="G5" s="273" t="s">
        <v>457</v>
      </c>
      <c r="H5" s="355"/>
      <c r="I5" s="355"/>
      <c r="J5" s="355"/>
      <c r="K5" s="355"/>
      <c r="L5" s="355"/>
      <c r="M5" s="355"/>
    </row>
    <row r="6" spans="4:19" x14ac:dyDescent="0.2">
      <c r="D6" s="136"/>
      <c r="E6" s="133">
        <v>1</v>
      </c>
      <c r="F6" s="117">
        <v>2</v>
      </c>
      <c r="G6" s="117">
        <v>3</v>
      </c>
      <c r="H6" s="117">
        <v>4</v>
      </c>
      <c r="I6" s="117">
        <v>5</v>
      </c>
      <c r="J6" s="117">
        <v>6</v>
      </c>
      <c r="K6" s="118">
        <v>7</v>
      </c>
      <c r="L6" s="118">
        <v>8</v>
      </c>
      <c r="M6" s="118">
        <v>9</v>
      </c>
    </row>
    <row r="7" spans="4:19" x14ac:dyDescent="0.2">
      <c r="D7" s="430" t="s">
        <v>345</v>
      </c>
      <c r="E7" s="412"/>
      <c r="F7" s="412"/>
      <c r="G7" s="412"/>
      <c r="H7" s="412"/>
      <c r="I7" s="412"/>
      <c r="J7" s="412"/>
      <c r="K7" s="412"/>
      <c r="L7" s="412"/>
      <c r="M7" s="413"/>
    </row>
    <row r="8" spans="4:19" x14ac:dyDescent="0.25">
      <c r="D8" s="112" t="s">
        <v>440</v>
      </c>
      <c r="E8" s="105"/>
      <c r="F8" s="105"/>
      <c r="G8" s="105"/>
      <c r="H8" s="105"/>
      <c r="I8" s="105"/>
      <c r="J8" s="105"/>
      <c r="K8" s="105"/>
      <c r="L8" s="137"/>
      <c r="M8" s="137"/>
    </row>
    <row r="9" spans="4:19" x14ac:dyDescent="0.2">
      <c r="D9" s="121" t="s">
        <v>401</v>
      </c>
      <c r="E9" s="105"/>
      <c r="F9" s="105"/>
      <c r="G9" s="105"/>
      <c r="H9" s="105"/>
      <c r="I9" s="105"/>
      <c r="J9" s="105"/>
      <c r="K9" s="105"/>
      <c r="L9" s="137"/>
      <c r="M9" s="137"/>
    </row>
    <row r="10" spans="4:19" x14ac:dyDescent="0.25">
      <c r="D10" s="106" t="s">
        <v>458</v>
      </c>
      <c r="E10" s="12">
        <v>6</v>
      </c>
      <c r="F10" s="12">
        <v>0.52219321148825071</v>
      </c>
      <c r="G10" s="12">
        <v>3.8216560509554141</v>
      </c>
      <c r="H10" s="12">
        <v>1.0999999999999999E-2</v>
      </c>
      <c r="I10" s="12">
        <v>6.1884669479606191E-2</v>
      </c>
      <c r="J10" s="12">
        <v>1.8333333333333333</v>
      </c>
      <c r="K10" s="12">
        <v>0.44052863436123346</v>
      </c>
      <c r="L10" s="138" t="s">
        <v>25</v>
      </c>
      <c r="M10" s="138">
        <v>3</v>
      </c>
    </row>
    <row r="11" spans="4:19" x14ac:dyDescent="0.25">
      <c r="D11" s="139" t="s">
        <v>459</v>
      </c>
      <c r="E11" s="12">
        <v>7</v>
      </c>
      <c r="F11" s="12">
        <v>0.6092254134029591</v>
      </c>
      <c r="G11" s="12">
        <v>4.4585987261146496</v>
      </c>
      <c r="H11" s="12">
        <v>3.1E-2</v>
      </c>
      <c r="I11" s="12">
        <v>0.17440225035161744</v>
      </c>
      <c r="J11" s="12">
        <v>4.4285714285714288</v>
      </c>
      <c r="K11" s="12">
        <v>1.1577099749785265</v>
      </c>
      <c r="L11" s="138" t="s">
        <v>25</v>
      </c>
      <c r="M11" s="138" t="s">
        <v>25</v>
      </c>
    </row>
    <row r="12" spans="4:19" x14ac:dyDescent="0.25">
      <c r="D12" s="131" t="s">
        <v>460</v>
      </c>
      <c r="E12" s="12">
        <v>9</v>
      </c>
      <c r="F12" s="12">
        <v>0.78328981723237601</v>
      </c>
      <c r="G12" s="12">
        <v>5.7324840764331206</v>
      </c>
      <c r="H12" s="12">
        <v>7.2999999999999995E-2</v>
      </c>
      <c r="I12" s="12">
        <v>0.41068917018284107</v>
      </c>
      <c r="J12" s="12">
        <v>8.1111111111111107</v>
      </c>
      <c r="K12" s="12">
        <v>10.936329588014981</v>
      </c>
      <c r="L12" s="138">
        <v>3</v>
      </c>
      <c r="M12" s="138" t="s">
        <v>25</v>
      </c>
    </row>
    <row r="13" spans="4:19" x14ac:dyDescent="0.25">
      <c r="D13" s="131" t="s">
        <v>461</v>
      </c>
      <c r="E13" s="12">
        <v>7</v>
      </c>
      <c r="F13" s="12">
        <v>0.6092254134029591</v>
      </c>
      <c r="G13" s="12">
        <v>4.4585987261146496</v>
      </c>
      <c r="H13" s="12">
        <v>0.113</v>
      </c>
      <c r="I13" s="12">
        <v>0.63572433192686362</v>
      </c>
      <c r="J13" s="12">
        <v>16.142857142857142</v>
      </c>
      <c r="K13" s="12">
        <v>12.360533800043754</v>
      </c>
      <c r="L13" s="138" t="s">
        <v>25</v>
      </c>
      <c r="M13" s="138" t="s">
        <v>25</v>
      </c>
    </row>
    <row r="14" spans="4:19" x14ac:dyDescent="0.25">
      <c r="D14" s="107" t="s">
        <v>462</v>
      </c>
      <c r="E14" s="12">
        <v>16</v>
      </c>
      <c r="F14" s="12">
        <v>1.392515230635335</v>
      </c>
      <c r="G14" s="12">
        <v>10.19108280254777</v>
      </c>
      <c r="H14" s="12">
        <v>0.42899999999999999</v>
      </c>
      <c r="I14" s="12">
        <v>2.4135021097046412</v>
      </c>
      <c r="J14" s="12">
        <v>26.8125</v>
      </c>
      <c r="K14" s="12">
        <v>16.525423728813561</v>
      </c>
      <c r="L14" s="138" t="s">
        <v>25</v>
      </c>
      <c r="M14" s="138">
        <v>4</v>
      </c>
    </row>
    <row r="15" spans="4:19" x14ac:dyDescent="0.25">
      <c r="D15" s="107" t="s">
        <v>463</v>
      </c>
      <c r="E15" s="12">
        <v>30</v>
      </c>
      <c r="F15" s="12">
        <v>2.6109660574412534</v>
      </c>
      <c r="G15" s="12">
        <v>19.108280254777071</v>
      </c>
      <c r="H15" s="12">
        <v>1.21</v>
      </c>
      <c r="I15" s="12">
        <v>6.8073136427566805</v>
      </c>
      <c r="J15" s="12">
        <v>40.333333333333336</v>
      </c>
      <c r="K15" s="12">
        <v>72.429067400933803</v>
      </c>
      <c r="L15" s="138">
        <v>3</v>
      </c>
      <c r="M15" s="138">
        <v>10</v>
      </c>
    </row>
    <row r="16" spans="4:19" x14ac:dyDescent="0.25">
      <c r="D16" s="107" t="s">
        <v>464</v>
      </c>
      <c r="E16" s="12">
        <v>32</v>
      </c>
      <c r="F16" s="12">
        <v>2.78503046127067</v>
      </c>
      <c r="G16" s="12">
        <v>20.38216560509554</v>
      </c>
      <c r="H16" s="12">
        <v>2.37</v>
      </c>
      <c r="I16" s="12">
        <v>13.333333333333334</v>
      </c>
      <c r="J16" s="12">
        <v>74.0625</v>
      </c>
      <c r="K16" s="12">
        <v>102.40677526681935</v>
      </c>
      <c r="L16" s="138">
        <v>4</v>
      </c>
      <c r="M16" s="138">
        <v>12</v>
      </c>
    </row>
    <row r="17" spans="4:13" x14ac:dyDescent="0.25">
      <c r="D17" s="107" t="s">
        <v>403</v>
      </c>
      <c r="E17" s="12">
        <v>36</v>
      </c>
      <c r="F17" s="12">
        <v>3.133159268929504</v>
      </c>
      <c r="G17" s="12">
        <v>22.929936305732483</v>
      </c>
      <c r="H17" s="12">
        <v>6.7270000000000003</v>
      </c>
      <c r="I17" s="12">
        <v>37.845288326300988</v>
      </c>
      <c r="J17" s="12">
        <v>186.86111111111111</v>
      </c>
      <c r="K17" s="12">
        <v>30.697271150862463</v>
      </c>
      <c r="L17" s="138">
        <v>11</v>
      </c>
      <c r="M17" s="138">
        <v>17</v>
      </c>
    </row>
    <row r="18" spans="4:13" x14ac:dyDescent="0.25">
      <c r="D18" s="107" t="s">
        <v>404</v>
      </c>
      <c r="E18" s="12">
        <v>10</v>
      </c>
      <c r="F18" s="12">
        <v>0.8703220191470844</v>
      </c>
      <c r="G18" s="12">
        <v>6.369426751592357</v>
      </c>
      <c r="H18" s="12">
        <v>3.7290000000000001</v>
      </c>
      <c r="I18" s="12">
        <v>20.978902953586498</v>
      </c>
      <c r="J18" s="12">
        <v>372.9</v>
      </c>
      <c r="K18" s="12">
        <v>25.165339452017815</v>
      </c>
      <c r="L18" s="138">
        <v>4</v>
      </c>
      <c r="M18" s="138">
        <v>7</v>
      </c>
    </row>
    <row r="19" spans="4:13" x14ac:dyDescent="0.25">
      <c r="D19" s="107" t="s">
        <v>465</v>
      </c>
      <c r="E19" s="12">
        <v>4</v>
      </c>
      <c r="F19" s="12">
        <v>0.34812880765883375</v>
      </c>
      <c r="G19" s="12">
        <v>2.5477707006369426</v>
      </c>
      <c r="H19" s="12">
        <v>3.0819999999999999</v>
      </c>
      <c r="I19" s="12">
        <v>17.338959212376935</v>
      </c>
      <c r="J19" s="12">
        <v>770.5</v>
      </c>
      <c r="K19" s="12">
        <v>44.57170954632884</v>
      </c>
      <c r="L19" s="138" t="s">
        <v>25</v>
      </c>
      <c r="M19" s="138" t="s">
        <v>25</v>
      </c>
    </row>
    <row r="20" spans="4:13" x14ac:dyDescent="0.25">
      <c r="D20" s="107" t="s">
        <v>201</v>
      </c>
      <c r="E20" s="12">
        <v>157</v>
      </c>
      <c r="F20" s="12">
        <v>13.664055700609225</v>
      </c>
      <c r="G20" s="12">
        <v>100</v>
      </c>
      <c r="H20" s="12">
        <v>17.774999999999999</v>
      </c>
      <c r="I20" s="12">
        <v>100</v>
      </c>
      <c r="J20" s="12">
        <v>113.21656050955414</v>
      </c>
      <c r="K20" s="12">
        <v>31.19296644672189</v>
      </c>
      <c r="L20" s="138">
        <v>33</v>
      </c>
      <c r="M20" s="138">
        <v>60</v>
      </c>
    </row>
    <row r="21" spans="4:13" x14ac:dyDescent="0.25">
      <c r="D21" s="109" t="s">
        <v>410</v>
      </c>
      <c r="E21" s="12">
        <v>992</v>
      </c>
      <c r="F21" s="12">
        <v>86.335944299390775</v>
      </c>
      <c r="G21" s="105" t="s">
        <v>377</v>
      </c>
      <c r="H21" s="105" t="s">
        <v>377</v>
      </c>
      <c r="I21" s="105" t="s">
        <v>377</v>
      </c>
      <c r="J21" s="105" t="s">
        <v>377</v>
      </c>
      <c r="K21" s="105" t="s">
        <v>377</v>
      </c>
      <c r="L21" s="138">
        <v>233</v>
      </c>
      <c r="M21" s="138">
        <v>186</v>
      </c>
    </row>
    <row r="22" spans="4:13" x14ac:dyDescent="0.25">
      <c r="D22" s="110" t="s">
        <v>378</v>
      </c>
      <c r="E22" s="12">
        <v>1149</v>
      </c>
      <c r="F22" s="12">
        <v>100</v>
      </c>
      <c r="G22" s="105" t="s">
        <v>377</v>
      </c>
      <c r="H22" s="12">
        <v>17.774999999999999</v>
      </c>
      <c r="I22" s="12">
        <v>100</v>
      </c>
      <c r="J22" s="12">
        <v>15.469973890339425</v>
      </c>
      <c r="K22" s="12">
        <v>5.0780578192948482</v>
      </c>
      <c r="L22" s="138">
        <v>266</v>
      </c>
      <c r="M22" s="138">
        <v>246</v>
      </c>
    </row>
    <row r="23" spans="4:13" ht="12.75" x14ac:dyDescent="0.2">
      <c r="D23" s="111"/>
      <c r="E23" s="111"/>
      <c r="F23" s="111"/>
      <c r="G23" s="111"/>
      <c r="H23" s="111"/>
      <c r="I23" s="111"/>
      <c r="J23" s="111"/>
      <c r="K23" s="111"/>
      <c r="L23" s="3"/>
      <c r="M23" s="3"/>
    </row>
  </sheetData>
  <mergeCells count="14">
    <mergeCell ref="K4:K5"/>
    <mergeCell ref="L4:L5"/>
    <mergeCell ref="M4:M5"/>
    <mergeCell ref="D7:M7"/>
    <mergeCell ref="E1:M1"/>
    <mergeCell ref="D2:M2"/>
    <mergeCell ref="E3:G3"/>
    <mergeCell ref="H3:K3"/>
    <mergeCell ref="L3:M3"/>
    <mergeCell ref="E4:E5"/>
    <mergeCell ref="F4:G4"/>
    <mergeCell ref="H4:H5"/>
    <mergeCell ref="I4:I5"/>
    <mergeCell ref="J4:J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4.5" style="1" customWidth="1"/>
    <col min="5" max="5" width="9.296875" style="1" customWidth="1"/>
    <col min="6" max="6" width="10.59765625" style="1" customWidth="1"/>
    <col min="7" max="7" width="9.19921875" style="1" customWidth="1"/>
    <col min="8" max="8" width="8.19921875" style="1" customWidth="1"/>
    <col min="9" max="9" width="8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1:14" ht="93" customHeight="1" x14ac:dyDescent="0.25">
      <c r="E1" s="309" t="s">
        <v>775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1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1:14" ht="12.75" x14ac:dyDescent="0.2">
      <c r="D3" s="310" t="s">
        <v>197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1:14" ht="27.75" customHeight="1" x14ac:dyDescent="0.2">
      <c r="D4" s="330"/>
      <c r="E4" s="322" t="s">
        <v>198</v>
      </c>
      <c r="F4" s="323"/>
      <c r="G4" s="324"/>
      <c r="H4" s="315" t="s">
        <v>199</v>
      </c>
      <c r="I4" s="325"/>
      <c r="J4" s="316"/>
      <c r="K4" s="315" t="s">
        <v>200</v>
      </c>
      <c r="L4" s="325"/>
      <c r="M4" s="316"/>
    </row>
    <row r="5" spans="1:14" ht="14.45" customHeight="1" x14ac:dyDescent="0.2">
      <c r="D5" s="331"/>
      <c r="E5" s="326" t="s">
        <v>201</v>
      </c>
      <c r="F5" s="333" t="s">
        <v>7</v>
      </c>
      <c r="G5" s="334"/>
      <c r="H5" s="326" t="s">
        <v>201</v>
      </c>
      <c r="I5" s="333" t="s">
        <v>64</v>
      </c>
      <c r="J5" s="334"/>
      <c r="K5" s="326" t="s">
        <v>201</v>
      </c>
      <c r="L5" s="202" t="s">
        <v>64</v>
      </c>
      <c r="M5" s="311" t="s">
        <v>202</v>
      </c>
    </row>
    <row r="6" spans="1:14" ht="54.75" customHeight="1" x14ac:dyDescent="0.2">
      <c r="D6" s="332"/>
      <c r="E6" s="329"/>
      <c r="F6" s="262" t="s">
        <v>203</v>
      </c>
      <c r="G6" s="262" t="s">
        <v>204</v>
      </c>
      <c r="H6" s="329"/>
      <c r="I6" s="262" t="s">
        <v>205</v>
      </c>
      <c r="J6" s="262" t="s">
        <v>206</v>
      </c>
      <c r="K6" s="329"/>
      <c r="L6" s="262" t="s">
        <v>207</v>
      </c>
      <c r="M6" s="313"/>
    </row>
    <row r="7" spans="1:14" ht="38.25" hidden="1" x14ac:dyDescent="0.2">
      <c r="D7" s="17"/>
      <c r="E7" s="199" t="s">
        <v>208</v>
      </c>
      <c r="F7" s="200" t="s">
        <v>209</v>
      </c>
      <c r="G7" s="200" t="s">
        <v>210</v>
      </c>
      <c r="H7" s="200" t="s">
        <v>211</v>
      </c>
      <c r="I7" s="200" t="s">
        <v>212</v>
      </c>
      <c r="J7" s="200" t="s">
        <v>213</v>
      </c>
      <c r="K7" s="199" t="s">
        <v>214</v>
      </c>
      <c r="L7" s="200" t="s">
        <v>215</v>
      </c>
      <c r="M7" s="199" t="s">
        <v>216</v>
      </c>
    </row>
    <row r="8" spans="1:14" ht="12.75" x14ac:dyDescent="0.2">
      <c r="D8" s="8"/>
      <c r="E8" s="202">
        <v>1</v>
      </c>
      <c r="F8" s="202">
        <v>2</v>
      </c>
      <c r="G8" s="202">
        <v>3</v>
      </c>
      <c r="H8" s="202">
        <v>4</v>
      </c>
      <c r="I8" s="202">
        <v>5</v>
      </c>
      <c r="J8" s="202">
        <v>6</v>
      </c>
      <c r="K8" s="202">
        <v>7</v>
      </c>
      <c r="L8" s="202">
        <v>8</v>
      </c>
      <c r="M8" s="202">
        <v>9</v>
      </c>
    </row>
    <row r="9" spans="1:14" x14ac:dyDescent="0.25">
      <c r="A9" s="25">
        <v>1</v>
      </c>
      <c r="B9" s="25"/>
      <c r="C9" s="25" t="s">
        <v>160</v>
      </c>
      <c r="D9" s="319" t="s">
        <v>221</v>
      </c>
      <c r="E9" s="320"/>
      <c r="F9" s="320"/>
      <c r="G9" s="320"/>
      <c r="H9" s="320"/>
      <c r="I9" s="320"/>
      <c r="J9" s="320"/>
      <c r="K9" s="320"/>
      <c r="L9" s="320"/>
      <c r="M9" s="321"/>
    </row>
    <row r="10" spans="1:14" ht="15" customHeight="1" x14ac:dyDescent="0.25">
      <c r="A10" s="25">
        <v>3</v>
      </c>
      <c r="B10" s="25"/>
      <c r="C10" s="25" t="s">
        <v>162</v>
      </c>
      <c r="D10" s="9" t="s">
        <v>21</v>
      </c>
      <c r="E10" s="26">
        <v>162</v>
      </c>
      <c r="F10" s="26">
        <v>158</v>
      </c>
      <c r="G10" s="10">
        <v>97.53086419753086</v>
      </c>
      <c r="H10" s="26">
        <v>85654</v>
      </c>
      <c r="I10" s="26">
        <v>70295</v>
      </c>
      <c r="J10" s="10">
        <v>82.068554883601465</v>
      </c>
      <c r="K10" s="10">
        <v>8027.79</v>
      </c>
      <c r="L10" s="10">
        <v>7065.6500000000015</v>
      </c>
      <c r="M10" s="31">
        <v>8.2490601723212001E-2</v>
      </c>
    </row>
    <row r="11" spans="1:14" ht="15.75" customHeight="1" x14ac:dyDescent="0.25">
      <c r="A11" s="25">
        <v>4</v>
      </c>
      <c r="B11" s="25"/>
      <c r="C11" s="25" t="s">
        <v>163</v>
      </c>
      <c r="D11" s="11" t="s">
        <v>22</v>
      </c>
      <c r="E11" s="27">
        <v>107</v>
      </c>
      <c r="F11" s="27" t="s">
        <v>25</v>
      </c>
      <c r="G11" s="12" t="s">
        <v>25</v>
      </c>
      <c r="H11" s="27">
        <v>54424</v>
      </c>
      <c r="I11" s="27">
        <v>40994</v>
      </c>
      <c r="J11" s="12">
        <v>75.323386741143608</v>
      </c>
      <c r="K11" s="12">
        <v>5448.9500000000007</v>
      </c>
      <c r="L11" s="12" t="s">
        <v>25</v>
      </c>
      <c r="M11" s="32" t="s">
        <v>25</v>
      </c>
    </row>
    <row r="12" spans="1:14" ht="17.25" customHeight="1" x14ac:dyDescent="0.25">
      <c r="A12" s="25">
        <v>5</v>
      </c>
      <c r="B12" s="25"/>
      <c r="C12" s="25" t="s">
        <v>164</v>
      </c>
      <c r="D12" s="13" t="s">
        <v>23</v>
      </c>
      <c r="E12" s="27" t="s">
        <v>26</v>
      </c>
      <c r="F12" s="27" t="s">
        <v>26</v>
      </c>
      <c r="G12" s="12" t="s">
        <v>26</v>
      </c>
      <c r="H12" s="27" t="s">
        <v>26</v>
      </c>
      <c r="I12" s="27" t="s">
        <v>26</v>
      </c>
      <c r="J12" s="12" t="s">
        <v>26</v>
      </c>
      <c r="K12" s="12" t="s">
        <v>26</v>
      </c>
      <c r="L12" s="12" t="s">
        <v>26</v>
      </c>
      <c r="M12" s="32" t="s">
        <v>26</v>
      </c>
    </row>
    <row r="13" spans="1:14" ht="16.5" customHeight="1" x14ac:dyDescent="0.25">
      <c r="A13" s="25">
        <v>6</v>
      </c>
      <c r="B13" s="25"/>
      <c r="C13" s="25" t="s">
        <v>165</v>
      </c>
      <c r="D13" s="13" t="s">
        <v>24</v>
      </c>
      <c r="E13" s="27" t="s">
        <v>26</v>
      </c>
      <c r="F13" s="27" t="s">
        <v>26</v>
      </c>
      <c r="G13" s="12" t="s">
        <v>26</v>
      </c>
      <c r="H13" s="27" t="s">
        <v>26</v>
      </c>
      <c r="I13" s="27" t="s">
        <v>26</v>
      </c>
      <c r="J13" s="12" t="s">
        <v>26</v>
      </c>
      <c r="K13" s="12" t="s">
        <v>26</v>
      </c>
      <c r="L13" s="12" t="s">
        <v>26</v>
      </c>
      <c r="M13" s="32" t="s">
        <v>26</v>
      </c>
    </row>
    <row r="14" spans="1:14" ht="17.25" customHeight="1" x14ac:dyDescent="0.25">
      <c r="A14" s="25">
        <v>7</v>
      </c>
      <c r="B14" s="25"/>
      <c r="C14" s="25" t="s">
        <v>166</v>
      </c>
      <c r="D14" s="13" t="s">
        <v>27</v>
      </c>
      <c r="E14" s="27" t="s">
        <v>26</v>
      </c>
      <c r="F14" s="27" t="s">
        <v>26</v>
      </c>
      <c r="G14" s="12" t="s">
        <v>26</v>
      </c>
      <c r="H14" s="27" t="s">
        <v>26</v>
      </c>
      <c r="I14" s="27" t="s">
        <v>26</v>
      </c>
      <c r="J14" s="12" t="s">
        <v>26</v>
      </c>
      <c r="K14" s="12" t="s">
        <v>26</v>
      </c>
      <c r="L14" s="12" t="s">
        <v>26</v>
      </c>
      <c r="M14" s="32" t="s">
        <v>26</v>
      </c>
    </row>
    <row r="15" spans="1:14" ht="16.5" customHeight="1" x14ac:dyDescent="0.25">
      <c r="A15" s="25">
        <v>8</v>
      </c>
      <c r="B15" s="25"/>
      <c r="C15" s="25" t="s">
        <v>167</v>
      </c>
      <c r="D15" s="13" t="s">
        <v>28</v>
      </c>
      <c r="E15" s="27">
        <v>3</v>
      </c>
      <c r="F15" s="27">
        <v>3</v>
      </c>
      <c r="G15" s="12">
        <v>100</v>
      </c>
      <c r="H15" s="27">
        <v>547</v>
      </c>
      <c r="I15" s="27">
        <v>547</v>
      </c>
      <c r="J15" s="12">
        <v>100</v>
      </c>
      <c r="K15" s="12">
        <v>39.199999999999996</v>
      </c>
      <c r="L15" s="12">
        <v>35.4</v>
      </c>
      <c r="M15" s="32">
        <v>6.4716636197440586E-2</v>
      </c>
    </row>
    <row r="16" spans="1:14" ht="17.25" customHeight="1" x14ac:dyDescent="0.25">
      <c r="A16" s="25">
        <v>9</v>
      </c>
      <c r="B16" s="25"/>
      <c r="C16" s="25" t="s">
        <v>168</v>
      </c>
      <c r="D16" s="13" t="s">
        <v>29</v>
      </c>
      <c r="E16" s="27" t="s">
        <v>25</v>
      </c>
      <c r="F16" s="27" t="s">
        <v>26</v>
      </c>
      <c r="G16" s="12" t="s">
        <v>26</v>
      </c>
      <c r="H16" s="27" t="s">
        <v>26</v>
      </c>
      <c r="I16" s="27" t="s">
        <v>26</v>
      </c>
      <c r="J16" s="12" t="s">
        <v>26</v>
      </c>
      <c r="K16" s="12" t="s">
        <v>25</v>
      </c>
      <c r="L16" s="12" t="s">
        <v>26</v>
      </c>
      <c r="M16" s="32" t="s">
        <v>26</v>
      </c>
    </row>
    <row r="17" spans="1:13" ht="16.5" customHeight="1" x14ac:dyDescent="0.25">
      <c r="A17" s="25">
        <v>10</v>
      </c>
      <c r="B17" s="25"/>
      <c r="C17" s="25" t="s">
        <v>169</v>
      </c>
      <c r="D17" s="13" t="s">
        <v>30</v>
      </c>
      <c r="E17" s="27" t="s">
        <v>25</v>
      </c>
      <c r="F17" s="27" t="s">
        <v>25</v>
      </c>
      <c r="G17" s="12" t="s">
        <v>25</v>
      </c>
      <c r="H17" s="27" t="s">
        <v>25</v>
      </c>
      <c r="I17" s="27" t="s">
        <v>25</v>
      </c>
      <c r="J17" s="12" t="s">
        <v>25</v>
      </c>
      <c r="K17" s="12" t="s">
        <v>25</v>
      </c>
      <c r="L17" s="12" t="s">
        <v>25</v>
      </c>
      <c r="M17" s="32" t="s">
        <v>25</v>
      </c>
    </row>
    <row r="18" spans="1:13" ht="17.25" customHeight="1" x14ac:dyDescent="0.25">
      <c r="A18" s="25">
        <v>11</v>
      </c>
      <c r="B18" s="25"/>
      <c r="C18" s="25" t="s">
        <v>170</v>
      </c>
      <c r="D18" s="13" t="s">
        <v>31</v>
      </c>
      <c r="E18" s="27" t="s">
        <v>26</v>
      </c>
      <c r="F18" s="27" t="s">
        <v>26</v>
      </c>
      <c r="G18" s="12" t="s">
        <v>26</v>
      </c>
      <c r="H18" s="27" t="s">
        <v>26</v>
      </c>
      <c r="I18" s="27" t="s">
        <v>26</v>
      </c>
      <c r="J18" s="12" t="s">
        <v>26</v>
      </c>
      <c r="K18" s="12" t="s">
        <v>26</v>
      </c>
      <c r="L18" s="12" t="s">
        <v>26</v>
      </c>
      <c r="M18" s="32" t="s">
        <v>26</v>
      </c>
    </row>
    <row r="19" spans="1:13" ht="16.5" customHeight="1" x14ac:dyDescent="0.25">
      <c r="A19" s="25">
        <v>12</v>
      </c>
      <c r="B19" s="25"/>
      <c r="C19" s="25" t="s">
        <v>171</v>
      </c>
      <c r="D19" s="13" t="s">
        <v>32</v>
      </c>
      <c r="E19" s="27" t="s">
        <v>26</v>
      </c>
      <c r="F19" s="27" t="s">
        <v>26</v>
      </c>
      <c r="G19" s="12" t="s">
        <v>26</v>
      </c>
      <c r="H19" s="27" t="s">
        <v>26</v>
      </c>
      <c r="I19" s="27" t="s">
        <v>26</v>
      </c>
      <c r="J19" s="12" t="s">
        <v>26</v>
      </c>
      <c r="K19" s="12" t="s">
        <v>26</v>
      </c>
      <c r="L19" s="12" t="s">
        <v>26</v>
      </c>
      <c r="M19" s="32" t="s">
        <v>26</v>
      </c>
    </row>
    <row r="20" spans="1:13" ht="17.25" customHeight="1" x14ac:dyDescent="0.25">
      <c r="A20" s="25">
        <v>13</v>
      </c>
      <c r="B20" s="25"/>
      <c r="C20" s="25" t="s">
        <v>172</v>
      </c>
      <c r="D20" s="13" t="s">
        <v>33</v>
      </c>
      <c r="E20" s="27" t="s">
        <v>26</v>
      </c>
      <c r="F20" s="27" t="s">
        <v>26</v>
      </c>
      <c r="G20" s="12" t="s">
        <v>26</v>
      </c>
      <c r="H20" s="27" t="s">
        <v>26</v>
      </c>
      <c r="I20" s="27" t="s">
        <v>26</v>
      </c>
      <c r="J20" s="12" t="s">
        <v>26</v>
      </c>
      <c r="K20" s="12" t="s">
        <v>26</v>
      </c>
      <c r="L20" s="12" t="s">
        <v>26</v>
      </c>
      <c r="M20" s="32" t="s">
        <v>26</v>
      </c>
    </row>
    <row r="21" spans="1:13" ht="16.5" customHeight="1" x14ac:dyDescent="0.25">
      <c r="A21" s="25">
        <v>14</v>
      </c>
      <c r="B21" s="25"/>
      <c r="C21" s="25" t="s">
        <v>173</v>
      </c>
      <c r="D21" s="13" t="s">
        <v>34</v>
      </c>
      <c r="E21" s="27" t="s">
        <v>26</v>
      </c>
      <c r="F21" s="27" t="s">
        <v>26</v>
      </c>
      <c r="G21" s="12" t="s">
        <v>26</v>
      </c>
      <c r="H21" s="27" t="s">
        <v>26</v>
      </c>
      <c r="I21" s="27" t="s">
        <v>26</v>
      </c>
      <c r="J21" s="12" t="s">
        <v>26</v>
      </c>
      <c r="K21" s="12" t="s">
        <v>26</v>
      </c>
      <c r="L21" s="12" t="s">
        <v>26</v>
      </c>
      <c r="M21" s="32" t="s">
        <v>26</v>
      </c>
    </row>
    <row r="22" spans="1:13" ht="17.25" customHeight="1" x14ac:dyDescent="0.25">
      <c r="A22" s="25">
        <v>15</v>
      </c>
      <c r="B22" s="25"/>
      <c r="C22" s="25" t="s">
        <v>174</v>
      </c>
      <c r="D22" s="13" t="s">
        <v>35</v>
      </c>
      <c r="E22" s="27">
        <v>45</v>
      </c>
      <c r="F22" s="27">
        <v>45</v>
      </c>
      <c r="G22" s="12">
        <v>100</v>
      </c>
      <c r="H22" s="27">
        <v>35170</v>
      </c>
      <c r="I22" s="27" t="s">
        <v>25</v>
      </c>
      <c r="J22" s="12" t="s">
        <v>25</v>
      </c>
      <c r="K22" s="12">
        <v>3531.16</v>
      </c>
      <c r="L22" s="12" t="s">
        <v>25</v>
      </c>
      <c r="M22" s="32" t="s">
        <v>25</v>
      </c>
    </row>
    <row r="23" spans="1:13" ht="16.5" customHeight="1" x14ac:dyDescent="0.25">
      <c r="A23" s="25">
        <v>16</v>
      </c>
      <c r="B23" s="25"/>
      <c r="C23" s="25" t="s">
        <v>175</v>
      </c>
      <c r="D23" s="13" t="s">
        <v>36</v>
      </c>
      <c r="E23" s="27" t="s">
        <v>26</v>
      </c>
      <c r="F23" s="27" t="s">
        <v>26</v>
      </c>
      <c r="G23" s="12" t="s">
        <v>26</v>
      </c>
      <c r="H23" s="27" t="s">
        <v>26</v>
      </c>
      <c r="I23" s="27" t="s">
        <v>26</v>
      </c>
      <c r="J23" s="12" t="s">
        <v>26</v>
      </c>
      <c r="K23" s="12" t="s">
        <v>26</v>
      </c>
      <c r="L23" s="12" t="s">
        <v>26</v>
      </c>
      <c r="M23" s="32" t="s">
        <v>26</v>
      </c>
    </row>
    <row r="24" spans="1:13" ht="17.25" customHeight="1" x14ac:dyDescent="0.25">
      <c r="A24" s="25">
        <v>17</v>
      </c>
      <c r="B24" s="25"/>
      <c r="C24" s="25" t="s">
        <v>176</v>
      </c>
      <c r="D24" s="13" t="s">
        <v>37</v>
      </c>
      <c r="E24" s="27" t="s">
        <v>26</v>
      </c>
      <c r="F24" s="27" t="s">
        <v>26</v>
      </c>
      <c r="G24" s="12" t="s">
        <v>26</v>
      </c>
      <c r="H24" s="27" t="s">
        <v>26</v>
      </c>
      <c r="I24" s="27" t="s">
        <v>26</v>
      </c>
      <c r="J24" s="12" t="s">
        <v>26</v>
      </c>
      <c r="K24" s="12" t="s">
        <v>26</v>
      </c>
      <c r="L24" s="12" t="s">
        <v>26</v>
      </c>
      <c r="M24" s="32" t="s">
        <v>26</v>
      </c>
    </row>
    <row r="25" spans="1:13" ht="16.5" customHeight="1" x14ac:dyDescent="0.25">
      <c r="A25" s="25">
        <v>18</v>
      </c>
      <c r="B25" s="25"/>
      <c r="C25" s="25" t="s">
        <v>177</v>
      </c>
      <c r="D25" s="13" t="s">
        <v>38</v>
      </c>
      <c r="E25" s="27" t="s">
        <v>26</v>
      </c>
      <c r="F25" s="27" t="s">
        <v>26</v>
      </c>
      <c r="G25" s="12" t="s">
        <v>26</v>
      </c>
      <c r="H25" s="27" t="s">
        <v>26</v>
      </c>
      <c r="I25" s="27" t="s">
        <v>26</v>
      </c>
      <c r="J25" s="12" t="s">
        <v>26</v>
      </c>
      <c r="K25" s="12" t="s">
        <v>26</v>
      </c>
      <c r="L25" s="12" t="s">
        <v>26</v>
      </c>
      <c r="M25" s="32" t="s">
        <v>26</v>
      </c>
    </row>
    <row r="26" spans="1:13" ht="17.25" customHeight="1" x14ac:dyDescent="0.25">
      <c r="A26" s="25">
        <v>19</v>
      </c>
      <c r="B26" s="25"/>
      <c r="C26" s="25" t="s">
        <v>178</v>
      </c>
      <c r="D26" s="13" t="s">
        <v>39</v>
      </c>
      <c r="E26" s="27" t="s">
        <v>25</v>
      </c>
      <c r="F26" s="27" t="s">
        <v>25</v>
      </c>
      <c r="G26" s="12" t="s">
        <v>25</v>
      </c>
      <c r="H26" s="27" t="s">
        <v>25</v>
      </c>
      <c r="I26" s="27" t="s">
        <v>25</v>
      </c>
      <c r="J26" s="12" t="s">
        <v>25</v>
      </c>
      <c r="K26" s="12" t="s">
        <v>25</v>
      </c>
      <c r="L26" s="12" t="s">
        <v>25</v>
      </c>
      <c r="M26" s="32" t="s">
        <v>25</v>
      </c>
    </row>
    <row r="27" spans="1:13" ht="16.5" customHeight="1" x14ac:dyDescent="0.25">
      <c r="A27" s="25">
        <v>20</v>
      </c>
      <c r="B27" s="25"/>
      <c r="C27" s="25" t="s">
        <v>179</v>
      </c>
      <c r="D27" s="13" t="s">
        <v>40</v>
      </c>
      <c r="E27" s="27" t="s">
        <v>26</v>
      </c>
      <c r="F27" s="27" t="s">
        <v>26</v>
      </c>
      <c r="G27" s="12" t="s">
        <v>26</v>
      </c>
      <c r="H27" s="27" t="s">
        <v>26</v>
      </c>
      <c r="I27" s="27" t="s">
        <v>26</v>
      </c>
      <c r="J27" s="12" t="s">
        <v>26</v>
      </c>
      <c r="K27" s="12" t="s">
        <v>26</v>
      </c>
      <c r="L27" s="12" t="s">
        <v>26</v>
      </c>
      <c r="M27" s="32" t="s">
        <v>26</v>
      </c>
    </row>
    <row r="28" spans="1:13" ht="17.25" customHeight="1" x14ac:dyDescent="0.25">
      <c r="A28" s="25">
        <v>21</v>
      </c>
      <c r="B28" s="25"/>
      <c r="C28" s="25" t="s">
        <v>180</v>
      </c>
      <c r="D28" s="13" t="s">
        <v>41</v>
      </c>
      <c r="E28" s="27">
        <v>10</v>
      </c>
      <c r="F28" s="27">
        <v>10</v>
      </c>
      <c r="G28" s="12">
        <v>100</v>
      </c>
      <c r="H28" s="27">
        <v>6468</v>
      </c>
      <c r="I28" s="27">
        <v>3969</v>
      </c>
      <c r="J28" s="12">
        <v>61.363636363636367</v>
      </c>
      <c r="K28" s="12">
        <v>696.62999999999988</v>
      </c>
      <c r="L28" s="12">
        <v>691.93</v>
      </c>
      <c r="M28" s="32">
        <v>0.10697742733457018</v>
      </c>
    </row>
    <row r="29" spans="1:13" ht="16.5" customHeight="1" x14ac:dyDescent="0.25">
      <c r="A29" s="25">
        <v>22</v>
      </c>
      <c r="B29" s="25"/>
      <c r="C29" s="25" t="s">
        <v>181</v>
      </c>
      <c r="D29" s="13" t="s">
        <v>42</v>
      </c>
      <c r="E29" s="27" t="s">
        <v>26</v>
      </c>
      <c r="F29" s="27" t="s">
        <v>26</v>
      </c>
      <c r="G29" s="12" t="s">
        <v>26</v>
      </c>
      <c r="H29" s="27" t="s">
        <v>26</v>
      </c>
      <c r="I29" s="27" t="s">
        <v>26</v>
      </c>
      <c r="J29" s="12" t="s">
        <v>26</v>
      </c>
      <c r="K29" s="12" t="s">
        <v>26</v>
      </c>
      <c r="L29" s="12" t="s">
        <v>26</v>
      </c>
      <c r="M29" s="32" t="s">
        <v>26</v>
      </c>
    </row>
    <row r="30" spans="1:13" ht="17.25" customHeight="1" x14ac:dyDescent="0.25">
      <c r="A30" s="25">
        <v>23</v>
      </c>
      <c r="B30" s="25"/>
      <c r="C30" s="25" t="s">
        <v>182</v>
      </c>
      <c r="D30" s="13" t="s">
        <v>43</v>
      </c>
      <c r="E30" s="27" t="s">
        <v>26</v>
      </c>
      <c r="F30" s="27" t="s">
        <v>26</v>
      </c>
      <c r="G30" s="12" t="s">
        <v>26</v>
      </c>
      <c r="H30" s="27" t="s">
        <v>26</v>
      </c>
      <c r="I30" s="27" t="s">
        <v>26</v>
      </c>
      <c r="J30" s="12" t="s">
        <v>26</v>
      </c>
      <c r="K30" s="12" t="s">
        <v>26</v>
      </c>
      <c r="L30" s="12" t="s">
        <v>26</v>
      </c>
      <c r="M30" s="32" t="s">
        <v>26</v>
      </c>
    </row>
    <row r="31" spans="1:13" ht="16.5" customHeight="1" x14ac:dyDescent="0.25">
      <c r="A31" s="25">
        <v>24</v>
      </c>
      <c r="B31" s="25"/>
      <c r="C31" s="25" t="s">
        <v>183</v>
      </c>
      <c r="D31" s="13" t="s">
        <v>44</v>
      </c>
      <c r="E31" s="27">
        <v>23</v>
      </c>
      <c r="F31" s="27">
        <v>23</v>
      </c>
      <c r="G31" s="12">
        <v>100</v>
      </c>
      <c r="H31" s="27">
        <v>2197</v>
      </c>
      <c r="I31" s="27">
        <v>2152</v>
      </c>
      <c r="J31" s="12">
        <v>97.951752389622214</v>
      </c>
      <c r="K31" s="12">
        <v>174.89</v>
      </c>
      <c r="L31" s="12">
        <v>170.7</v>
      </c>
      <c r="M31" s="32">
        <v>7.7696859353664077E-2</v>
      </c>
    </row>
    <row r="32" spans="1:13" ht="17.25" customHeight="1" x14ac:dyDescent="0.25">
      <c r="A32" s="25">
        <v>25</v>
      </c>
      <c r="B32" s="25"/>
      <c r="C32" s="25" t="s">
        <v>184</v>
      </c>
      <c r="D32" s="13" t="s">
        <v>45</v>
      </c>
      <c r="E32" s="27" t="s">
        <v>26</v>
      </c>
      <c r="F32" s="27" t="s">
        <v>26</v>
      </c>
      <c r="G32" s="12" t="s">
        <v>26</v>
      </c>
      <c r="H32" s="27" t="s">
        <v>26</v>
      </c>
      <c r="I32" s="27" t="s">
        <v>26</v>
      </c>
      <c r="J32" s="12" t="s">
        <v>26</v>
      </c>
      <c r="K32" s="12" t="s">
        <v>26</v>
      </c>
      <c r="L32" s="12" t="s">
        <v>26</v>
      </c>
      <c r="M32" s="32" t="s">
        <v>26</v>
      </c>
    </row>
    <row r="33" spans="1:13" ht="16.5" customHeight="1" x14ac:dyDescent="0.25">
      <c r="A33" s="25">
        <v>26</v>
      </c>
      <c r="B33" s="25"/>
      <c r="C33" s="25" t="s">
        <v>185</v>
      </c>
      <c r="D33" s="13" t="s">
        <v>46</v>
      </c>
      <c r="E33" s="27" t="s">
        <v>26</v>
      </c>
      <c r="F33" s="27" t="s">
        <v>26</v>
      </c>
      <c r="G33" s="12" t="s">
        <v>26</v>
      </c>
      <c r="H33" s="27" t="s">
        <v>26</v>
      </c>
      <c r="I33" s="27" t="s">
        <v>26</v>
      </c>
      <c r="J33" s="12" t="s">
        <v>26</v>
      </c>
      <c r="K33" s="12" t="s">
        <v>26</v>
      </c>
      <c r="L33" s="12" t="s">
        <v>26</v>
      </c>
      <c r="M33" s="32" t="s">
        <v>26</v>
      </c>
    </row>
    <row r="34" spans="1:13" ht="17.25" customHeight="1" x14ac:dyDescent="0.25">
      <c r="A34" s="25">
        <v>27</v>
      </c>
      <c r="B34" s="25"/>
      <c r="C34" s="25" t="s">
        <v>186</v>
      </c>
      <c r="D34" s="13" t="s">
        <v>47</v>
      </c>
      <c r="E34" s="27" t="s">
        <v>26</v>
      </c>
      <c r="F34" s="27" t="s">
        <v>26</v>
      </c>
      <c r="G34" s="12" t="s">
        <v>26</v>
      </c>
      <c r="H34" s="27" t="s">
        <v>26</v>
      </c>
      <c r="I34" s="27" t="s">
        <v>26</v>
      </c>
      <c r="J34" s="12" t="s">
        <v>26</v>
      </c>
      <c r="K34" s="12" t="s">
        <v>26</v>
      </c>
      <c r="L34" s="12" t="s">
        <v>26</v>
      </c>
      <c r="M34" s="32" t="s">
        <v>26</v>
      </c>
    </row>
    <row r="35" spans="1:13" ht="16.5" customHeight="1" x14ac:dyDescent="0.25">
      <c r="A35" s="25">
        <v>28</v>
      </c>
      <c r="B35" s="25"/>
      <c r="C35" s="25" t="s">
        <v>187</v>
      </c>
      <c r="D35" s="13" t="s">
        <v>48</v>
      </c>
      <c r="E35" s="27" t="s">
        <v>26</v>
      </c>
      <c r="F35" s="27" t="s">
        <v>26</v>
      </c>
      <c r="G35" s="12" t="s">
        <v>26</v>
      </c>
      <c r="H35" s="27" t="s">
        <v>26</v>
      </c>
      <c r="I35" s="27" t="s">
        <v>26</v>
      </c>
      <c r="J35" s="12" t="s">
        <v>26</v>
      </c>
      <c r="K35" s="12" t="s">
        <v>26</v>
      </c>
      <c r="L35" s="12" t="s">
        <v>26</v>
      </c>
      <c r="M35" s="32" t="s">
        <v>26</v>
      </c>
    </row>
    <row r="36" spans="1:13" ht="17.25" customHeight="1" x14ac:dyDescent="0.25">
      <c r="A36" s="25">
        <v>29</v>
      </c>
      <c r="B36" s="25"/>
      <c r="C36" s="25" t="s">
        <v>188</v>
      </c>
      <c r="D36" s="13" t="s">
        <v>49</v>
      </c>
      <c r="E36" s="27">
        <v>3</v>
      </c>
      <c r="F36" s="27">
        <v>3</v>
      </c>
      <c r="G36" s="12">
        <v>100</v>
      </c>
      <c r="H36" s="27">
        <v>951</v>
      </c>
      <c r="I36" s="27">
        <v>474</v>
      </c>
      <c r="J36" s="12">
        <v>49.842271293375397</v>
      </c>
      <c r="K36" s="12">
        <v>118.95000000000002</v>
      </c>
      <c r="L36" s="12">
        <v>112.05000000000001</v>
      </c>
      <c r="M36" s="32">
        <v>0.11782334384858045</v>
      </c>
    </row>
    <row r="37" spans="1:13" ht="16.5" customHeight="1" x14ac:dyDescent="0.25">
      <c r="A37" s="25">
        <v>30</v>
      </c>
      <c r="B37" s="25"/>
      <c r="C37" s="25" t="s">
        <v>189</v>
      </c>
      <c r="D37" s="13" t="s">
        <v>50</v>
      </c>
      <c r="E37" s="27" t="s">
        <v>25</v>
      </c>
      <c r="F37" s="27" t="s">
        <v>25</v>
      </c>
      <c r="G37" s="12" t="s">
        <v>25</v>
      </c>
      <c r="H37" s="27" t="s">
        <v>25</v>
      </c>
      <c r="I37" s="27" t="s">
        <v>25</v>
      </c>
      <c r="J37" s="12" t="s">
        <v>25</v>
      </c>
      <c r="K37" s="12" t="s">
        <v>25</v>
      </c>
      <c r="L37" s="12" t="s">
        <v>25</v>
      </c>
      <c r="M37" s="32" t="s">
        <v>25</v>
      </c>
    </row>
    <row r="38" spans="1:13" ht="17.25" customHeight="1" x14ac:dyDescent="0.25">
      <c r="A38" s="25">
        <v>32</v>
      </c>
      <c r="B38" s="25"/>
      <c r="C38" s="25" t="s">
        <v>191</v>
      </c>
      <c r="D38" s="13" t="s">
        <v>51</v>
      </c>
      <c r="E38" s="27" t="s">
        <v>26</v>
      </c>
      <c r="F38" s="27" t="s">
        <v>26</v>
      </c>
      <c r="G38" s="12" t="s">
        <v>26</v>
      </c>
      <c r="H38" s="27" t="s">
        <v>26</v>
      </c>
      <c r="I38" s="27" t="s">
        <v>26</v>
      </c>
      <c r="J38" s="12" t="s">
        <v>26</v>
      </c>
      <c r="K38" s="12" t="s">
        <v>26</v>
      </c>
      <c r="L38" s="12" t="s">
        <v>26</v>
      </c>
      <c r="M38" s="32" t="s">
        <v>26</v>
      </c>
    </row>
    <row r="39" spans="1:13" ht="16.5" customHeight="1" x14ac:dyDescent="0.25">
      <c r="A39" s="25">
        <v>33</v>
      </c>
      <c r="B39" s="25"/>
      <c r="C39" s="25" t="s">
        <v>192</v>
      </c>
      <c r="D39" s="13" t="s">
        <v>52</v>
      </c>
      <c r="E39" s="27" t="s">
        <v>25</v>
      </c>
      <c r="F39" s="27" t="s">
        <v>25</v>
      </c>
      <c r="G39" s="12" t="s">
        <v>25</v>
      </c>
      <c r="H39" s="27" t="s">
        <v>25</v>
      </c>
      <c r="I39" s="27" t="s">
        <v>25</v>
      </c>
      <c r="J39" s="12" t="s">
        <v>25</v>
      </c>
      <c r="K39" s="12" t="s">
        <v>25</v>
      </c>
      <c r="L39" s="12" t="s">
        <v>25</v>
      </c>
      <c r="M39" s="32" t="s">
        <v>25</v>
      </c>
    </row>
    <row r="40" spans="1:13" ht="17.25" customHeight="1" x14ac:dyDescent="0.25">
      <c r="A40" s="25">
        <v>34</v>
      </c>
      <c r="B40" s="25"/>
      <c r="C40" s="25" t="s">
        <v>193</v>
      </c>
      <c r="D40" s="11" t="s">
        <v>53</v>
      </c>
      <c r="E40" s="27">
        <v>55</v>
      </c>
      <c r="F40" s="27" t="s">
        <v>25</v>
      </c>
      <c r="G40" s="12" t="s">
        <v>25</v>
      </c>
      <c r="H40" s="27">
        <v>31230</v>
      </c>
      <c r="I40" s="27">
        <v>29301</v>
      </c>
      <c r="J40" s="12">
        <v>93.823246878001925</v>
      </c>
      <c r="K40" s="12">
        <v>2578.84</v>
      </c>
      <c r="L40" s="12" t="s">
        <v>25</v>
      </c>
      <c r="M40" s="32" t="s">
        <v>25</v>
      </c>
    </row>
    <row r="41" spans="1:13" ht="16.5" customHeight="1" x14ac:dyDescent="0.25">
      <c r="A41" s="25">
        <v>35</v>
      </c>
      <c r="B41" s="25"/>
      <c r="C41" s="25" t="s">
        <v>194</v>
      </c>
      <c r="D41" s="13" t="s">
        <v>54</v>
      </c>
      <c r="E41" s="27">
        <v>36</v>
      </c>
      <c r="F41" s="27" t="s">
        <v>25</v>
      </c>
      <c r="G41" s="12" t="s">
        <v>25</v>
      </c>
      <c r="H41" s="27">
        <v>19217</v>
      </c>
      <c r="I41" s="27">
        <v>18932</v>
      </c>
      <c r="J41" s="12">
        <v>98.516938127699433</v>
      </c>
      <c r="K41" s="12">
        <v>1436.2</v>
      </c>
      <c r="L41" s="12" t="s">
        <v>25</v>
      </c>
      <c r="M41" s="32" t="s">
        <v>25</v>
      </c>
    </row>
    <row r="42" spans="1:13" ht="17.25" customHeight="1" x14ac:dyDescent="0.25">
      <c r="A42" s="25">
        <v>36</v>
      </c>
      <c r="B42" s="25"/>
      <c r="C42" s="25" t="s">
        <v>195</v>
      </c>
      <c r="D42" s="13" t="s">
        <v>55</v>
      </c>
      <c r="E42" s="27">
        <v>7</v>
      </c>
      <c r="F42" s="27">
        <v>7</v>
      </c>
      <c r="G42" s="12">
        <v>100</v>
      </c>
      <c r="H42" s="27">
        <v>5196</v>
      </c>
      <c r="I42" s="27">
        <v>5196</v>
      </c>
      <c r="J42" s="12">
        <v>100</v>
      </c>
      <c r="K42" s="12">
        <v>451.99</v>
      </c>
      <c r="L42" s="12">
        <v>447.99</v>
      </c>
      <c r="M42" s="32">
        <v>8.6218244803695152E-2</v>
      </c>
    </row>
    <row r="43" spans="1:13" ht="16.5" customHeight="1" x14ac:dyDescent="0.25">
      <c r="A43" s="25"/>
      <c r="B43" s="25"/>
      <c r="C43" s="25"/>
      <c r="D43" s="13" t="s">
        <v>56</v>
      </c>
      <c r="E43" s="27">
        <v>9</v>
      </c>
      <c r="F43" s="27">
        <v>9</v>
      </c>
      <c r="G43" s="12">
        <v>100</v>
      </c>
      <c r="H43" s="27">
        <v>6336</v>
      </c>
      <c r="I43" s="27">
        <v>5072</v>
      </c>
      <c r="J43" s="12">
        <v>80.050505050505052</v>
      </c>
      <c r="K43" s="12">
        <v>662.12</v>
      </c>
      <c r="L43" s="12">
        <v>543.14</v>
      </c>
      <c r="M43" s="32">
        <v>8.5722853535353527E-2</v>
      </c>
    </row>
    <row r="44" spans="1:13" ht="17.25" customHeight="1" x14ac:dyDescent="0.25">
      <c r="A44" s="25"/>
      <c r="B44" s="25"/>
      <c r="C44" s="25"/>
      <c r="D44" s="13" t="s">
        <v>57</v>
      </c>
      <c r="E44" s="27" t="s">
        <v>26</v>
      </c>
      <c r="F44" s="27" t="s">
        <v>26</v>
      </c>
      <c r="G44" s="12" t="s">
        <v>26</v>
      </c>
      <c r="H44" s="27" t="s">
        <v>26</v>
      </c>
      <c r="I44" s="27" t="s">
        <v>26</v>
      </c>
      <c r="J44" s="12" t="s">
        <v>26</v>
      </c>
      <c r="K44" s="12" t="s">
        <v>26</v>
      </c>
      <c r="L44" s="12" t="s">
        <v>26</v>
      </c>
      <c r="M44" s="32" t="s">
        <v>26</v>
      </c>
    </row>
    <row r="45" spans="1:13" ht="16.5" customHeight="1" x14ac:dyDescent="0.25">
      <c r="A45" s="25"/>
      <c r="B45" s="25"/>
      <c r="C45" s="25"/>
      <c r="D45" s="13" t="s">
        <v>58</v>
      </c>
      <c r="E45" s="27">
        <v>3</v>
      </c>
      <c r="F45" s="27">
        <v>3</v>
      </c>
      <c r="G45" s="12">
        <v>100</v>
      </c>
      <c r="H45" s="27">
        <v>481</v>
      </c>
      <c r="I45" s="27">
        <v>101</v>
      </c>
      <c r="J45" s="12">
        <v>20.997920997920996</v>
      </c>
      <c r="K45" s="12">
        <v>28.53</v>
      </c>
      <c r="L45" s="12">
        <v>28.05</v>
      </c>
      <c r="M45" s="32">
        <v>5.8316008316008319E-2</v>
      </c>
    </row>
    <row r="46" spans="1:13" ht="12.75" x14ac:dyDescent="0.2"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ht="12.75" x14ac:dyDescent="0.2">
      <c r="D47" s="3"/>
      <c r="E47" s="3"/>
      <c r="F47" s="3"/>
      <c r="G47" s="3"/>
      <c r="H47" s="3"/>
      <c r="I47" s="3"/>
      <c r="J47" s="3"/>
      <c r="K47" s="3"/>
      <c r="L47" s="3"/>
      <c r="M47" s="3"/>
    </row>
    <row r="48" spans="1:13" ht="12.75" x14ac:dyDescent="0.2"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4:13" ht="12.75" x14ac:dyDescent="0.2"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4:13" ht="12.75" x14ac:dyDescent="0.2"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4:13" ht="12.75" x14ac:dyDescent="0.2">
      <c r="D51" s="3"/>
      <c r="E51" s="3"/>
      <c r="F51" s="3"/>
      <c r="G51" s="3"/>
      <c r="H51" s="3"/>
      <c r="I51" s="3"/>
      <c r="J51" s="3"/>
      <c r="K51" s="3"/>
      <c r="L51" s="3"/>
      <c r="M51" s="3"/>
    </row>
    <row r="52" spans="4:13" ht="12.75" x14ac:dyDescent="0.2">
      <c r="D52" s="3"/>
      <c r="E52" s="3"/>
      <c r="F52" s="3"/>
      <c r="G52" s="3"/>
      <c r="H52" s="3"/>
      <c r="I52" s="3"/>
      <c r="J52" s="3"/>
      <c r="K52" s="3"/>
      <c r="L52" s="3"/>
      <c r="M52" s="3"/>
    </row>
    <row r="53" spans="4:13" ht="12.75" x14ac:dyDescent="0.2"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4:13" ht="12.75" x14ac:dyDescent="0.2">
      <c r="D54" s="3"/>
      <c r="E54" s="3"/>
      <c r="F54" s="3"/>
      <c r="G54" s="3"/>
      <c r="H54" s="3"/>
      <c r="I54" s="3"/>
      <c r="J54" s="3"/>
      <c r="K54" s="3"/>
      <c r="L54" s="3"/>
      <c r="M54" s="3"/>
    </row>
    <row r="55" spans="4:13" ht="12.75" x14ac:dyDescent="0.2">
      <c r="D55" s="3"/>
      <c r="E55" s="3"/>
      <c r="F55" s="3"/>
      <c r="G55" s="3"/>
      <c r="H55" s="3"/>
      <c r="I55" s="3"/>
      <c r="J55" s="3"/>
      <c r="K55" s="3"/>
      <c r="L55" s="3"/>
      <c r="M55" s="3"/>
    </row>
    <row r="56" spans="4:13" ht="12.75" x14ac:dyDescent="0.2">
      <c r="D56" s="3"/>
      <c r="E56" s="3"/>
      <c r="F56" s="3"/>
      <c r="G56" s="3"/>
      <c r="H56" s="3"/>
      <c r="I56" s="3"/>
      <c r="J56" s="3"/>
      <c r="K56" s="3"/>
      <c r="L56" s="3"/>
      <c r="M56" s="3"/>
    </row>
    <row r="57" spans="4:13" ht="12.75" x14ac:dyDescent="0.2">
      <c r="D57" s="3"/>
      <c r="E57" s="3"/>
      <c r="F57" s="3"/>
      <c r="G57" s="3"/>
      <c r="H57" s="3"/>
      <c r="I57" s="3"/>
      <c r="J57" s="3"/>
      <c r="K57" s="3"/>
      <c r="L57" s="3"/>
      <c r="M57" s="3"/>
    </row>
    <row r="58" spans="4:13" ht="12.75" x14ac:dyDescent="0.2"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4:13" ht="12.75" x14ac:dyDescent="0.2">
      <c r="D59" s="3"/>
      <c r="E59" s="3"/>
      <c r="F59" s="3"/>
      <c r="G59" s="3"/>
      <c r="H59" s="3"/>
      <c r="I59" s="3"/>
      <c r="J59" s="3"/>
      <c r="K59" s="3"/>
      <c r="L59" s="3"/>
      <c r="M59" s="3"/>
    </row>
    <row r="60" spans="4:13" ht="12.75" x14ac:dyDescent="0.2">
      <c r="D60" s="3"/>
      <c r="E60" s="3"/>
      <c r="F60" s="3"/>
      <c r="G60" s="3"/>
      <c r="H60" s="3"/>
      <c r="I60" s="3"/>
      <c r="J60" s="3"/>
      <c r="K60" s="3"/>
      <c r="L60" s="3"/>
      <c r="M60" s="3"/>
    </row>
    <row r="61" spans="4:13" ht="12.75" x14ac:dyDescent="0.2">
      <c r="D61" s="3"/>
      <c r="E61" s="3"/>
      <c r="F61" s="3"/>
      <c r="G61" s="3"/>
      <c r="H61" s="3"/>
      <c r="I61" s="3"/>
      <c r="J61" s="3"/>
      <c r="K61" s="3"/>
      <c r="L61" s="3"/>
      <c r="M61" s="3"/>
    </row>
    <row r="62" spans="4:13" ht="12.75" x14ac:dyDescent="0.2">
      <c r="D62" s="3"/>
      <c r="E62" s="3"/>
      <c r="F62" s="3"/>
      <c r="G62" s="3"/>
      <c r="H62" s="3"/>
      <c r="I62" s="3"/>
      <c r="J62" s="3"/>
      <c r="K62" s="3"/>
      <c r="L62" s="3"/>
      <c r="M62" s="3"/>
    </row>
    <row r="63" spans="4:13" ht="12.75" x14ac:dyDescent="0.2">
      <c r="D63" s="3"/>
      <c r="E63" s="3"/>
      <c r="F63" s="3"/>
      <c r="G63" s="3"/>
      <c r="H63" s="3"/>
      <c r="I63" s="3"/>
      <c r="J63" s="3"/>
      <c r="K63" s="3"/>
      <c r="L63" s="3"/>
      <c r="M63" s="3"/>
    </row>
    <row r="64" spans="4:13" ht="12.75" x14ac:dyDescent="0.2">
      <c r="D64" s="3"/>
      <c r="E64" s="3"/>
      <c r="F64" s="3"/>
      <c r="G64" s="3"/>
      <c r="H64" s="3"/>
      <c r="I64" s="3"/>
      <c r="J64" s="3"/>
      <c r="K64" s="3"/>
      <c r="L64" s="3"/>
      <c r="M64" s="3"/>
    </row>
  </sheetData>
  <mergeCells count="13">
    <mergeCell ref="K5:K6"/>
    <mergeCell ref="M5:M6"/>
    <mergeCell ref="D9:M9"/>
    <mergeCell ref="E1:M1"/>
    <mergeCell ref="D3:M3"/>
    <mergeCell ref="D4:D6"/>
    <mergeCell ref="E4:G4"/>
    <mergeCell ref="H4:J4"/>
    <mergeCell ref="K4:M4"/>
    <mergeCell ref="E5:E6"/>
    <mergeCell ref="F5:G5"/>
    <mergeCell ref="H5:H6"/>
    <mergeCell ref="I5:J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D1:N23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7.796875" style="1" customWidth="1"/>
    <col min="6" max="6" width="9.19921875" style="1" customWidth="1"/>
    <col min="7" max="7" width="10.69921875" style="1" customWidth="1"/>
    <col min="8" max="8" width="5.6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23.0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873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431" t="s">
        <v>197</v>
      </c>
      <c r="E2" s="310"/>
      <c r="F2" s="310"/>
      <c r="G2" s="310"/>
      <c r="H2" s="310"/>
      <c r="I2" s="310"/>
      <c r="J2" s="310"/>
      <c r="K2" s="310"/>
      <c r="L2" s="310"/>
      <c r="M2" s="310"/>
    </row>
    <row r="3" spans="4:14" ht="30.75" customHeight="1" x14ac:dyDescent="0.2">
      <c r="D3" s="134"/>
      <c r="E3" s="335" t="s">
        <v>434</v>
      </c>
      <c r="F3" s="336"/>
      <c r="G3" s="337"/>
      <c r="H3" s="335" t="s">
        <v>466</v>
      </c>
      <c r="I3" s="336"/>
      <c r="J3" s="336"/>
      <c r="K3" s="337"/>
      <c r="L3" s="335" t="s">
        <v>454</v>
      </c>
      <c r="M3" s="336"/>
    </row>
    <row r="4" spans="4:14" ht="15" customHeight="1" x14ac:dyDescent="0.2">
      <c r="D4" s="135"/>
      <c r="E4" s="347" t="s">
        <v>201</v>
      </c>
      <c r="F4" s="335" t="s">
        <v>337</v>
      </c>
      <c r="G4" s="337"/>
      <c r="H4" s="347" t="s">
        <v>394</v>
      </c>
      <c r="I4" s="347" t="s">
        <v>395</v>
      </c>
      <c r="J4" s="347" t="s">
        <v>455</v>
      </c>
      <c r="K4" s="347" t="s">
        <v>397</v>
      </c>
      <c r="L4" s="347" t="s">
        <v>398</v>
      </c>
      <c r="M4" s="347" t="s">
        <v>399</v>
      </c>
    </row>
    <row r="5" spans="4:14" ht="51" x14ac:dyDescent="0.2">
      <c r="D5" s="135"/>
      <c r="E5" s="355"/>
      <c r="F5" s="273" t="s">
        <v>443</v>
      </c>
      <c r="G5" s="273" t="s">
        <v>457</v>
      </c>
      <c r="H5" s="355"/>
      <c r="I5" s="355"/>
      <c r="J5" s="355"/>
      <c r="K5" s="355"/>
      <c r="L5" s="355"/>
      <c r="M5" s="355"/>
    </row>
    <row r="6" spans="4:14" x14ac:dyDescent="0.2">
      <c r="D6" s="136"/>
      <c r="E6" s="133">
        <v>1</v>
      </c>
      <c r="F6" s="117">
        <v>2</v>
      </c>
      <c r="G6" s="117">
        <v>3</v>
      </c>
      <c r="H6" s="117">
        <v>4</v>
      </c>
      <c r="I6" s="117">
        <v>5</v>
      </c>
      <c r="J6" s="117">
        <v>6</v>
      </c>
      <c r="K6" s="118">
        <v>7</v>
      </c>
      <c r="L6" s="118">
        <v>8</v>
      </c>
      <c r="M6" s="118">
        <v>9</v>
      </c>
    </row>
    <row r="7" spans="4:14" x14ac:dyDescent="0.2">
      <c r="D7" s="430" t="s">
        <v>345</v>
      </c>
      <c r="E7" s="412"/>
      <c r="F7" s="412"/>
      <c r="G7" s="412"/>
      <c r="H7" s="412"/>
      <c r="I7" s="412"/>
      <c r="J7" s="412"/>
      <c r="K7" s="412"/>
      <c r="L7" s="412"/>
      <c r="M7" s="413"/>
    </row>
    <row r="8" spans="4:14" x14ac:dyDescent="0.25">
      <c r="D8" s="112" t="s">
        <v>440</v>
      </c>
      <c r="E8" s="104"/>
      <c r="F8" s="105"/>
      <c r="G8" s="105"/>
      <c r="H8" s="105"/>
      <c r="I8" s="105"/>
      <c r="J8" s="105"/>
      <c r="K8" s="105"/>
      <c r="L8" s="140"/>
      <c r="M8" s="140"/>
    </row>
    <row r="9" spans="4:14" x14ac:dyDescent="0.2">
      <c r="D9" s="121" t="s">
        <v>401</v>
      </c>
      <c r="E9" s="104"/>
      <c r="F9" s="105"/>
      <c r="G9" s="105"/>
      <c r="H9" s="105"/>
      <c r="I9" s="105"/>
      <c r="J9" s="105"/>
      <c r="K9" s="105"/>
      <c r="L9" s="140"/>
      <c r="M9" s="140"/>
    </row>
    <row r="10" spans="4:14" x14ac:dyDescent="0.25">
      <c r="D10" s="141" t="s">
        <v>467</v>
      </c>
      <c r="E10" s="27" t="s">
        <v>25</v>
      </c>
      <c r="F10" s="12" t="s">
        <v>25</v>
      </c>
      <c r="G10" s="12" t="s">
        <v>25</v>
      </c>
      <c r="H10" s="12" t="s">
        <v>25</v>
      </c>
      <c r="I10" s="12" t="s">
        <v>25</v>
      </c>
      <c r="J10" s="12" t="s">
        <v>25</v>
      </c>
      <c r="K10" s="12" t="s">
        <v>25</v>
      </c>
      <c r="L10" s="142" t="s">
        <v>26</v>
      </c>
      <c r="M10" s="142" t="s">
        <v>26</v>
      </c>
    </row>
    <row r="11" spans="4:14" x14ac:dyDescent="0.25">
      <c r="D11" s="143" t="s">
        <v>460</v>
      </c>
      <c r="E11" s="27" t="s">
        <v>25</v>
      </c>
      <c r="F11" s="12" t="s">
        <v>25</v>
      </c>
      <c r="G11" s="12" t="s">
        <v>25</v>
      </c>
      <c r="H11" s="12" t="s">
        <v>25</v>
      </c>
      <c r="I11" s="12" t="s">
        <v>25</v>
      </c>
      <c r="J11" s="12" t="s">
        <v>25</v>
      </c>
      <c r="K11" s="12" t="s">
        <v>25</v>
      </c>
      <c r="L11" s="142" t="s">
        <v>26</v>
      </c>
      <c r="M11" s="142" t="s">
        <v>25</v>
      </c>
    </row>
    <row r="12" spans="4:14" x14ac:dyDescent="0.25">
      <c r="D12" s="143" t="s">
        <v>468</v>
      </c>
      <c r="E12" s="27">
        <v>13</v>
      </c>
      <c r="F12" s="12">
        <v>1.1314186248912097</v>
      </c>
      <c r="G12" s="12">
        <v>20</v>
      </c>
      <c r="H12" s="12">
        <v>0.23599999999999999</v>
      </c>
      <c r="I12" s="12">
        <v>2.4304840370751801</v>
      </c>
      <c r="J12" s="12">
        <v>18.153846153846153</v>
      </c>
      <c r="K12" s="12">
        <v>14.570599493733408</v>
      </c>
      <c r="L12" s="142" t="s">
        <v>25</v>
      </c>
      <c r="M12" s="142" t="s">
        <v>25</v>
      </c>
    </row>
    <row r="13" spans="4:14" x14ac:dyDescent="0.25">
      <c r="D13" s="144" t="s">
        <v>469</v>
      </c>
      <c r="E13" s="27">
        <v>24</v>
      </c>
      <c r="F13" s="12">
        <v>2.0887728459530028</v>
      </c>
      <c r="G13" s="12">
        <v>36.92307692307692</v>
      </c>
      <c r="H13" s="12">
        <v>1.47</v>
      </c>
      <c r="I13" s="12">
        <v>15.13903192584964</v>
      </c>
      <c r="J13" s="12">
        <v>61.25</v>
      </c>
      <c r="K13" s="12">
        <v>20.087730086500223</v>
      </c>
      <c r="L13" s="142">
        <v>6</v>
      </c>
      <c r="M13" s="142">
        <v>11</v>
      </c>
    </row>
    <row r="14" spans="4:14" x14ac:dyDescent="0.25">
      <c r="D14" s="144" t="s">
        <v>403</v>
      </c>
      <c r="E14" s="27">
        <v>15</v>
      </c>
      <c r="F14" s="12">
        <v>1.3054830287206267</v>
      </c>
      <c r="G14" s="12">
        <v>23.076923076923077</v>
      </c>
      <c r="H14" s="12">
        <v>2.847</v>
      </c>
      <c r="I14" s="12">
        <v>29.320288362512873</v>
      </c>
      <c r="J14" s="12">
        <v>189.8</v>
      </c>
      <c r="K14" s="12">
        <v>34.608091024020226</v>
      </c>
      <c r="L14" s="142">
        <v>5</v>
      </c>
      <c r="M14" s="142">
        <v>5</v>
      </c>
    </row>
    <row r="15" spans="4:14" x14ac:dyDescent="0.25">
      <c r="D15" s="144" t="s">
        <v>404</v>
      </c>
      <c r="E15" s="27">
        <v>3</v>
      </c>
      <c r="F15" s="12">
        <v>0.26109660574412535</v>
      </c>
      <c r="G15" s="12">
        <v>4.615384615384615</v>
      </c>
      <c r="H15" s="12">
        <v>1.1080000000000001</v>
      </c>
      <c r="I15" s="12">
        <v>11.410916580844491</v>
      </c>
      <c r="J15" s="12">
        <v>369.33333333333331</v>
      </c>
      <c r="K15" s="12">
        <v>36.126507988262148</v>
      </c>
      <c r="L15" s="142" t="s">
        <v>25</v>
      </c>
      <c r="M15" s="142" t="s">
        <v>25</v>
      </c>
    </row>
    <row r="16" spans="4:14" x14ac:dyDescent="0.25">
      <c r="D16" s="144" t="s">
        <v>417</v>
      </c>
      <c r="E16" s="27">
        <v>4</v>
      </c>
      <c r="F16" s="12">
        <v>0.34812880765883375</v>
      </c>
      <c r="G16" s="12">
        <v>6.1538461538461542</v>
      </c>
      <c r="H16" s="12">
        <v>2.379</v>
      </c>
      <c r="I16" s="12">
        <v>24.500514933058703</v>
      </c>
      <c r="J16" s="12">
        <v>594.75</v>
      </c>
      <c r="K16" s="12">
        <v>24.373751344705703</v>
      </c>
      <c r="L16" s="142" t="s">
        <v>25</v>
      </c>
      <c r="M16" s="142" t="s">
        <v>25</v>
      </c>
    </row>
    <row r="17" spans="4:13" x14ac:dyDescent="0.25">
      <c r="D17" s="144" t="s">
        <v>418</v>
      </c>
      <c r="E17" s="27" t="s">
        <v>25</v>
      </c>
      <c r="F17" s="12" t="s">
        <v>25</v>
      </c>
      <c r="G17" s="12" t="s">
        <v>25</v>
      </c>
      <c r="H17" s="12" t="s">
        <v>25</v>
      </c>
      <c r="I17" s="12" t="s">
        <v>25</v>
      </c>
      <c r="J17" s="12" t="s">
        <v>25</v>
      </c>
      <c r="K17" s="12" t="s">
        <v>25</v>
      </c>
      <c r="L17" s="142" t="s">
        <v>26</v>
      </c>
      <c r="M17" s="142" t="s">
        <v>25</v>
      </c>
    </row>
    <row r="18" spans="4:13" x14ac:dyDescent="0.25">
      <c r="D18" s="144" t="s">
        <v>406</v>
      </c>
      <c r="E18" s="27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42" t="s">
        <v>26</v>
      </c>
      <c r="M18" s="142" t="s">
        <v>26</v>
      </c>
    </row>
    <row r="19" spans="4:13" x14ac:dyDescent="0.25">
      <c r="D19" s="144" t="s">
        <v>470</v>
      </c>
      <c r="E19" s="27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42" t="s">
        <v>26</v>
      </c>
      <c r="M19" s="142" t="s">
        <v>26</v>
      </c>
    </row>
    <row r="20" spans="4:13" x14ac:dyDescent="0.25">
      <c r="D20" s="144" t="s">
        <v>471</v>
      </c>
      <c r="E20" s="27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42" t="s">
        <v>26</v>
      </c>
      <c r="M20" s="142" t="s">
        <v>26</v>
      </c>
    </row>
    <row r="21" spans="4:13" x14ac:dyDescent="0.25">
      <c r="D21" s="144" t="s">
        <v>201</v>
      </c>
      <c r="E21" s="27">
        <v>65</v>
      </c>
      <c r="F21" s="12">
        <v>5.6570931244560487</v>
      </c>
      <c r="G21" s="12">
        <v>100</v>
      </c>
      <c r="H21" s="12">
        <v>9.7100000000000009</v>
      </c>
      <c r="I21" s="12">
        <v>100</v>
      </c>
      <c r="J21" s="12">
        <v>149.38461538461539</v>
      </c>
      <c r="K21" s="12">
        <v>31.882582784718689</v>
      </c>
      <c r="L21" s="142">
        <v>15</v>
      </c>
      <c r="M21" s="142">
        <v>23</v>
      </c>
    </row>
    <row r="22" spans="4:13" x14ac:dyDescent="0.25">
      <c r="D22" s="109" t="s">
        <v>410</v>
      </c>
      <c r="E22" s="27">
        <v>1084</v>
      </c>
      <c r="F22" s="12">
        <v>94.342906875543946</v>
      </c>
      <c r="G22" s="105" t="s">
        <v>377</v>
      </c>
      <c r="H22" s="105" t="s">
        <v>377</v>
      </c>
      <c r="I22" s="105" t="s">
        <v>377</v>
      </c>
      <c r="J22" s="105" t="s">
        <v>377</v>
      </c>
      <c r="K22" s="105" t="s">
        <v>377</v>
      </c>
      <c r="L22" s="142">
        <v>251</v>
      </c>
      <c r="M22" s="142">
        <v>223</v>
      </c>
    </row>
    <row r="23" spans="4:13" x14ac:dyDescent="0.25">
      <c r="D23" s="110" t="s">
        <v>378</v>
      </c>
      <c r="E23" s="27">
        <v>1149</v>
      </c>
      <c r="F23" s="12">
        <v>100</v>
      </c>
      <c r="G23" s="105" t="s">
        <v>377</v>
      </c>
      <c r="H23" s="12">
        <v>9.7100000000000009</v>
      </c>
      <c r="I23" s="12">
        <v>100</v>
      </c>
      <c r="J23" s="12">
        <v>8.4508268059181901</v>
      </c>
      <c r="K23" s="12">
        <v>2.7740051434797732</v>
      </c>
      <c r="L23" s="142">
        <v>266</v>
      </c>
      <c r="M23" s="142">
        <v>246</v>
      </c>
    </row>
  </sheetData>
  <mergeCells count="14">
    <mergeCell ref="K4:K5"/>
    <mergeCell ref="L4:L5"/>
    <mergeCell ref="M4:M5"/>
    <mergeCell ref="D7:M7"/>
    <mergeCell ref="E1:M1"/>
    <mergeCell ref="D2:M2"/>
    <mergeCell ref="E3:G3"/>
    <mergeCell ref="H3:K3"/>
    <mergeCell ref="L3:M3"/>
    <mergeCell ref="E4:E5"/>
    <mergeCell ref="F4:G4"/>
    <mergeCell ref="H4:H5"/>
    <mergeCell ref="I4:I5"/>
    <mergeCell ref="J4:J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D1:O26"/>
  <sheetViews>
    <sheetView topLeftCell="D1" workbookViewId="0">
      <selection activeCell="E1" sqref="E1:K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6.59765625" style="1" customWidth="1"/>
    <col min="6" max="6" width="13.5" style="1" customWidth="1"/>
    <col min="7" max="7" width="6" style="1" customWidth="1"/>
    <col min="8" max="8" width="9.59765625" style="1" customWidth="1"/>
    <col min="9" max="9" width="7.796875" style="1" customWidth="1"/>
    <col min="10" max="10" width="11.5" style="1" customWidth="1"/>
    <col min="11" max="11" width="21.796875" style="1" customWidth="1"/>
    <col min="12" max="253" width="8.796875" style="3"/>
    <col min="254" max="256" width="0" style="3" hidden="1" customWidth="1"/>
    <col min="257" max="257" width="21.796875" style="3" customWidth="1"/>
    <col min="258" max="258" width="13.69921875" style="3" customWidth="1"/>
    <col min="259" max="259" width="13.5" style="3" customWidth="1"/>
    <col min="260" max="260" width="8.69921875" style="3" customWidth="1"/>
    <col min="261" max="261" width="8.19921875" style="3" customWidth="1"/>
    <col min="262" max="262" width="7.796875" style="3" customWidth="1"/>
    <col min="263" max="263" width="11.5" style="3" customWidth="1"/>
    <col min="264" max="264" width="8.59765625" style="3" customWidth="1"/>
    <col min="265" max="265" width="7.5" style="3" customWidth="1"/>
    <col min="266" max="266" width="10.59765625" style="3" customWidth="1"/>
    <col min="267" max="509" width="8.796875" style="3"/>
    <col min="510" max="512" width="0" style="3" hidden="1" customWidth="1"/>
    <col min="513" max="513" width="21.796875" style="3" customWidth="1"/>
    <col min="514" max="514" width="13.69921875" style="3" customWidth="1"/>
    <col min="515" max="515" width="13.5" style="3" customWidth="1"/>
    <col min="516" max="516" width="8.69921875" style="3" customWidth="1"/>
    <col min="517" max="517" width="8.19921875" style="3" customWidth="1"/>
    <col min="518" max="518" width="7.796875" style="3" customWidth="1"/>
    <col min="519" max="519" width="11.5" style="3" customWidth="1"/>
    <col min="520" max="520" width="8.59765625" style="3" customWidth="1"/>
    <col min="521" max="521" width="7.5" style="3" customWidth="1"/>
    <col min="522" max="522" width="10.59765625" style="3" customWidth="1"/>
    <col min="523" max="765" width="8.796875" style="3"/>
    <col min="766" max="768" width="0" style="3" hidden="1" customWidth="1"/>
    <col min="769" max="769" width="21.796875" style="3" customWidth="1"/>
    <col min="770" max="770" width="13.69921875" style="3" customWidth="1"/>
    <col min="771" max="771" width="13.5" style="3" customWidth="1"/>
    <col min="772" max="772" width="8.69921875" style="3" customWidth="1"/>
    <col min="773" max="773" width="8.19921875" style="3" customWidth="1"/>
    <col min="774" max="774" width="7.796875" style="3" customWidth="1"/>
    <col min="775" max="775" width="11.5" style="3" customWidth="1"/>
    <col min="776" max="776" width="8.59765625" style="3" customWidth="1"/>
    <col min="777" max="777" width="7.5" style="3" customWidth="1"/>
    <col min="778" max="778" width="10.59765625" style="3" customWidth="1"/>
    <col min="779" max="1021" width="8.796875" style="3"/>
    <col min="1022" max="1024" width="0" style="3" hidden="1" customWidth="1"/>
    <col min="1025" max="1025" width="21.796875" style="3" customWidth="1"/>
    <col min="1026" max="1026" width="13.69921875" style="3" customWidth="1"/>
    <col min="1027" max="1027" width="13.5" style="3" customWidth="1"/>
    <col min="1028" max="1028" width="8.69921875" style="3" customWidth="1"/>
    <col min="1029" max="1029" width="8.19921875" style="3" customWidth="1"/>
    <col min="1030" max="1030" width="7.796875" style="3" customWidth="1"/>
    <col min="1031" max="1031" width="11.5" style="3" customWidth="1"/>
    <col min="1032" max="1032" width="8.59765625" style="3" customWidth="1"/>
    <col min="1033" max="1033" width="7.5" style="3" customWidth="1"/>
    <col min="1034" max="1034" width="10.59765625" style="3" customWidth="1"/>
    <col min="1035" max="1277" width="8.796875" style="3"/>
    <col min="1278" max="1280" width="0" style="3" hidden="1" customWidth="1"/>
    <col min="1281" max="1281" width="21.796875" style="3" customWidth="1"/>
    <col min="1282" max="1282" width="13.69921875" style="3" customWidth="1"/>
    <col min="1283" max="1283" width="13.5" style="3" customWidth="1"/>
    <col min="1284" max="1284" width="8.69921875" style="3" customWidth="1"/>
    <col min="1285" max="1285" width="8.19921875" style="3" customWidth="1"/>
    <col min="1286" max="1286" width="7.796875" style="3" customWidth="1"/>
    <col min="1287" max="1287" width="11.5" style="3" customWidth="1"/>
    <col min="1288" max="1288" width="8.59765625" style="3" customWidth="1"/>
    <col min="1289" max="1289" width="7.5" style="3" customWidth="1"/>
    <col min="1290" max="1290" width="10.59765625" style="3" customWidth="1"/>
    <col min="1291" max="1533" width="8.796875" style="3"/>
    <col min="1534" max="1536" width="0" style="3" hidden="1" customWidth="1"/>
    <col min="1537" max="1537" width="21.796875" style="3" customWidth="1"/>
    <col min="1538" max="1538" width="13.69921875" style="3" customWidth="1"/>
    <col min="1539" max="1539" width="13.5" style="3" customWidth="1"/>
    <col min="1540" max="1540" width="8.69921875" style="3" customWidth="1"/>
    <col min="1541" max="1541" width="8.19921875" style="3" customWidth="1"/>
    <col min="1542" max="1542" width="7.796875" style="3" customWidth="1"/>
    <col min="1543" max="1543" width="11.5" style="3" customWidth="1"/>
    <col min="1544" max="1544" width="8.59765625" style="3" customWidth="1"/>
    <col min="1545" max="1545" width="7.5" style="3" customWidth="1"/>
    <col min="1546" max="1546" width="10.59765625" style="3" customWidth="1"/>
    <col min="1547" max="1789" width="8.796875" style="3"/>
    <col min="1790" max="1792" width="0" style="3" hidden="1" customWidth="1"/>
    <col min="1793" max="1793" width="21.796875" style="3" customWidth="1"/>
    <col min="1794" max="1794" width="13.69921875" style="3" customWidth="1"/>
    <col min="1795" max="1795" width="13.5" style="3" customWidth="1"/>
    <col min="1796" max="1796" width="8.69921875" style="3" customWidth="1"/>
    <col min="1797" max="1797" width="8.19921875" style="3" customWidth="1"/>
    <col min="1798" max="1798" width="7.796875" style="3" customWidth="1"/>
    <col min="1799" max="1799" width="11.5" style="3" customWidth="1"/>
    <col min="1800" max="1800" width="8.59765625" style="3" customWidth="1"/>
    <col min="1801" max="1801" width="7.5" style="3" customWidth="1"/>
    <col min="1802" max="1802" width="10.59765625" style="3" customWidth="1"/>
    <col min="1803" max="2045" width="8.796875" style="3"/>
    <col min="2046" max="2048" width="0" style="3" hidden="1" customWidth="1"/>
    <col min="2049" max="2049" width="21.796875" style="3" customWidth="1"/>
    <col min="2050" max="2050" width="13.69921875" style="3" customWidth="1"/>
    <col min="2051" max="2051" width="13.5" style="3" customWidth="1"/>
    <col min="2052" max="2052" width="8.69921875" style="3" customWidth="1"/>
    <col min="2053" max="2053" width="8.19921875" style="3" customWidth="1"/>
    <col min="2054" max="2054" width="7.796875" style="3" customWidth="1"/>
    <col min="2055" max="2055" width="11.5" style="3" customWidth="1"/>
    <col min="2056" max="2056" width="8.59765625" style="3" customWidth="1"/>
    <col min="2057" max="2057" width="7.5" style="3" customWidth="1"/>
    <col min="2058" max="2058" width="10.59765625" style="3" customWidth="1"/>
    <col min="2059" max="2301" width="8.796875" style="3"/>
    <col min="2302" max="2304" width="0" style="3" hidden="1" customWidth="1"/>
    <col min="2305" max="2305" width="21.796875" style="3" customWidth="1"/>
    <col min="2306" max="2306" width="13.69921875" style="3" customWidth="1"/>
    <col min="2307" max="2307" width="13.5" style="3" customWidth="1"/>
    <col min="2308" max="2308" width="8.69921875" style="3" customWidth="1"/>
    <col min="2309" max="2309" width="8.19921875" style="3" customWidth="1"/>
    <col min="2310" max="2310" width="7.796875" style="3" customWidth="1"/>
    <col min="2311" max="2311" width="11.5" style="3" customWidth="1"/>
    <col min="2312" max="2312" width="8.59765625" style="3" customWidth="1"/>
    <col min="2313" max="2313" width="7.5" style="3" customWidth="1"/>
    <col min="2314" max="2314" width="10.59765625" style="3" customWidth="1"/>
    <col min="2315" max="2557" width="8.796875" style="3"/>
    <col min="2558" max="2560" width="0" style="3" hidden="1" customWidth="1"/>
    <col min="2561" max="2561" width="21.796875" style="3" customWidth="1"/>
    <col min="2562" max="2562" width="13.69921875" style="3" customWidth="1"/>
    <col min="2563" max="2563" width="13.5" style="3" customWidth="1"/>
    <col min="2564" max="2564" width="8.69921875" style="3" customWidth="1"/>
    <col min="2565" max="2565" width="8.19921875" style="3" customWidth="1"/>
    <col min="2566" max="2566" width="7.796875" style="3" customWidth="1"/>
    <col min="2567" max="2567" width="11.5" style="3" customWidth="1"/>
    <col min="2568" max="2568" width="8.59765625" style="3" customWidth="1"/>
    <col min="2569" max="2569" width="7.5" style="3" customWidth="1"/>
    <col min="2570" max="2570" width="10.59765625" style="3" customWidth="1"/>
    <col min="2571" max="2813" width="8.796875" style="3"/>
    <col min="2814" max="2816" width="0" style="3" hidden="1" customWidth="1"/>
    <col min="2817" max="2817" width="21.796875" style="3" customWidth="1"/>
    <col min="2818" max="2818" width="13.69921875" style="3" customWidth="1"/>
    <col min="2819" max="2819" width="13.5" style="3" customWidth="1"/>
    <col min="2820" max="2820" width="8.69921875" style="3" customWidth="1"/>
    <col min="2821" max="2821" width="8.19921875" style="3" customWidth="1"/>
    <col min="2822" max="2822" width="7.796875" style="3" customWidth="1"/>
    <col min="2823" max="2823" width="11.5" style="3" customWidth="1"/>
    <col min="2824" max="2824" width="8.59765625" style="3" customWidth="1"/>
    <col min="2825" max="2825" width="7.5" style="3" customWidth="1"/>
    <col min="2826" max="2826" width="10.59765625" style="3" customWidth="1"/>
    <col min="2827" max="3069" width="8.796875" style="3"/>
    <col min="3070" max="3072" width="0" style="3" hidden="1" customWidth="1"/>
    <col min="3073" max="3073" width="21.796875" style="3" customWidth="1"/>
    <col min="3074" max="3074" width="13.69921875" style="3" customWidth="1"/>
    <col min="3075" max="3075" width="13.5" style="3" customWidth="1"/>
    <col min="3076" max="3076" width="8.69921875" style="3" customWidth="1"/>
    <col min="3077" max="3077" width="8.19921875" style="3" customWidth="1"/>
    <col min="3078" max="3078" width="7.796875" style="3" customWidth="1"/>
    <col min="3079" max="3079" width="11.5" style="3" customWidth="1"/>
    <col min="3080" max="3080" width="8.59765625" style="3" customWidth="1"/>
    <col min="3081" max="3081" width="7.5" style="3" customWidth="1"/>
    <col min="3082" max="3082" width="10.59765625" style="3" customWidth="1"/>
    <col min="3083" max="3325" width="8.796875" style="3"/>
    <col min="3326" max="3328" width="0" style="3" hidden="1" customWidth="1"/>
    <col min="3329" max="3329" width="21.796875" style="3" customWidth="1"/>
    <col min="3330" max="3330" width="13.69921875" style="3" customWidth="1"/>
    <col min="3331" max="3331" width="13.5" style="3" customWidth="1"/>
    <col min="3332" max="3332" width="8.69921875" style="3" customWidth="1"/>
    <col min="3333" max="3333" width="8.19921875" style="3" customWidth="1"/>
    <col min="3334" max="3334" width="7.796875" style="3" customWidth="1"/>
    <col min="3335" max="3335" width="11.5" style="3" customWidth="1"/>
    <col min="3336" max="3336" width="8.59765625" style="3" customWidth="1"/>
    <col min="3337" max="3337" width="7.5" style="3" customWidth="1"/>
    <col min="3338" max="3338" width="10.59765625" style="3" customWidth="1"/>
    <col min="3339" max="3581" width="8.796875" style="3"/>
    <col min="3582" max="3584" width="0" style="3" hidden="1" customWidth="1"/>
    <col min="3585" max="3585" width="21.796875" style="3" customWidth="1"/>
    <col min="3586" max="3586" width="13.69921875" style="3" customWidth="1"/>
    <col min="3587" max="3587" width="13.5" style="3" customWidth="1"/>
    <col min="3588" max="3588" width="8.69921875" style="3" customWidth="1"/>
    <col min="3589" max="3589" width="8.19921875" style="3" customWidth="1"/>
    <col min="3590" max="3590" width="7.796875" style="3" customWidth="1"/>
    <col min="3591" max="3591" width="11.5" style="3" customWidth="1"/>
    <col min="3592" max="3592" width="8.59765625" style="3" customWidth="1"/>
    <col min="3593" max="3593" width="7.5" style="3" customWidth="1"/>
    <col min="3594" max="3594" width="10.59765625" style="3" customWidth="1"/>
    <col min="3595" max="3837" width="8.796875" style="3"/>
    <col min="3838" max="3840" width="0" style="3" hidden="1" customWidth="1"/>
    <col min="3841" max="3841" width="21.796875" style="3" customWidth="1"/>
    <col min="3842" max="3842" width="13.69921875" style="3" customWidth="1"/>
    <col min="3843" max="3843" width="13.5" style="3" customWidth="1"/>
    <col min="3844" max="3844" width="8.69921875" style="3" customWidth="1"/>
    <col min="3845" max="3845" width="8.19921875" style="3" customWidth="1"/>
    <col min="3846" max="3846" width="7.796875" style="3" customWidth="1"/>
    <col min="3847" max="3847" width="11.5" style="3" customWidth="1"/>
    <col min="3848" max="3848" width="8.59765625" style="3" customWidth="1"/>
    <col min="3849" max="3849" width="7.5" style="3" customWidth="1"/>
    <col min="3850" max="3850" width="10.59765625" style="3" customWidth="1"/>
    <col min="3851" max="4093" width="8.796875" style="3"/>
    <col min="4094" max="4096" width="0" style="3" hidden="1" customWidth="1"/>
    <col min="4097" max="4097" width="21.796875" style="3" customWidth="1"/>
    <col min="4098" max="4098" width="13.69921875" style="3" customWidth="1"/>
    <col min="4099" max="4099" width="13.5" style="3" customWidth="1"/>
    <col min="4100" max="4100" width="8.69921875" style="3" customWidth="1"/>
    <col min="4101" max="4101" width="8.19921875" style="3" customWidth="1"/>
    <col min="4102" max="4102" width="7.796875" style="3" customWidth="1"/>
    <col min="4103" max="4103" width="11.5" style="3" customWidth="1"/>
    <col min="4104" max="4104" width="8.59765625" style="3" customWidth="1"/>
    <col min="4105" max="4105" width="7.5" style="3" customWidth="1"/>
    <col min="4106" max="4106" width="10.59765625" style="3" customWidth="1"/>
    <col min="4107" max="4349" width="8.796875" style="3"/>
    <col min="4350" max="4352" width="0" style="3" hidden="1" customWidth="1"/>
    <col min="4353" max="4353" width="21.796875" style="3" customWidth="1"/>
    <col min="4354" max="4354" width="13.69921875" style="3" customWidth="1"/>
    <col min="4355" max="4355" width="13.5" style="3" customWidth="1"/>
    <col min="4356" max="4356" width="8.69921875" style="3" customWidth="1"/>
    <col min="4357" max="4357" width="8.19921875" style="3" customWidth="1"/>
    <col min="4358" max="4358" width="7.796875" style="3" customWidth="1"/>
    <col min="4359" max="4359" width="11.5" style="3" customWidth="1"/>
    <col min="4360" max="4360" width="8.59765625" style="3" customWidth="1"/>
    <col min="4361" max="4361" width="7.5" style="3" customWidth="1"/>
    <col min="4362" max="4362" width="10.59765625" style="3" customWidth="1"/>
    <col min="4363" max="4605" width="8.796875" style="3"/>
    <col min="4606" max="4608" width="0" style="3" hidden="1" customWidth="1"/>
    <col min="4609" max="4609" width="21.796875" style="3" customWidth="1"/>
    <col min="4610" max="4610" width="13.69921875" style="3" customWidth="1"/>
    <col min="4611" max="4611" width="13.5" style="3" customWidth="1"/>
    <col min="4612" max="4612" width="8.69921875" style="3" customWidth="1"/>
    <col min="4613" max="4613" width="8.19921875" style="3" customWidth="1"/>
    <col min="4614" max="4614" width="7.796875" style="3" customWidth="1"/>
    <col min="4615" max="4615" width="11.5" style="3" customWidth="1"/>
    <col min="4616" max="4616" width="8.59765625" style="3" customWidth="1"/>
    <col min="4617" max="4617" width="7.5" style="3" customWidth="1"/>
    <col min="4618" max="4618" width="10.59765625" style="3" customWidth="1"/>
    <col min="4619" max="4861" width="8.796875" style="3"/>
    <col min="4862" max="4864" width="0" style="3" hidden="1" customWidth="1"/>
    <col min="4865" max="4865" width="21.796875" style="3" customWidth="1"/>
    <col min="4866" max="4866" width="13.69921875" style="3" customWidth="1"/>
    <col min="4867" max="4867" width="13.5" style="3" customWidth="1"/>
    <col min="4868" max="4868" width="8.69921875" style="3" customWidth="1"/>
    <col min="4869" max="4869" width="8.19921875" style="3" customWidth="1"/>
    <col min="4870" max="4870" width="7.796875" style="3" customWidth="1"/>
    <col min="4871" max="4871" width="11.5" style="3" customWidth="1"/>
    <col min="4872" max="4872" width="8.59765625" style="3" customWidth="1"/>
    <col min="4873" max="4873" width="7.5" style="3" customWidth="1"/>
    <col min="4874" max="4874" width="10.59765625" style="3" customWidth="1"/>
    <col min="4875" max="5117" width="8.796875" style="3"/>
    <col min="5118" max="5120" width="0" style="3" hidden="1" customWidth="1"/>
    <col min="5121" max="5121" width="21.796875" style="3" customWidth="1"/>
    <col min="5122" max="5122" width="13.69921875" style="3" customWidth="1"/>
    <col min="5123" max="5123" width="13.5" style="3" customWidth="1"/>
    <col min="5124" max="5124" width="8.69921875" style="3" customWidth="1"/>
    <col min="5125" max="5125" width="8.19921875" style="3" customWidth="1"/>
    <col min="5126" max="5126" width="7.796875" style="3" customWidth="1"/>
    <col min="5127" max="5127" width="11.5" style="3" customWidth="1"/>
    <col min="5128" max="5128" width="8.59765625" style="3" customWidth="1"/>
    <col min="5129" max="5129" width="7.5" style="3" customWidth="1"/>
    <col min="5130" max="5130" width="10.59765625" style="3" customWidth="1"/>
    <col min="5131" max="5373" width="8.796875" style="3"/>
    <col min="5374" max="5376" width="0" style="3" hidden="1" customWidth="1"/>
    <col min="5377" max="5377" width="21.796875" style="3" customWidth="1"/>
    <col min="5378" max="5378" width="13.69921875" style="3" customWidth="1"/>
    <col min="5379" max="5379" width="13.5" style="3" customWidth="1"/>
    <col min="5380" max="5380" width="8.69921875" style="3" customWidth="1"/>
    <col min="5381" max="5381" width="8.19921875" style="3" customWidth="1"/>
    <col min="5382" max="5382" width="7.796875" style="3" customWidth="1"/>
    <col min="5383" max="5383" width="11.5" style="3" customWidth="1"/>
    <col min="5384" max="5384" width="8.59765625" style="3" customWidth="1"/>
    <col min="5385" max="5385" width="7.5" style="3" customWidth="1"/>
    <col min="5386" max="5386" width="10.59765625" style="3" customWidth="1"/>
    <col min="5387" max="5629" width="8.796875" style="3"/>
    <col min="5630" max="5632" width="0" style="3" hidden="1" customWidth="1"/>
    <col min="5633" max="5633" width="21.796875" style="3" customWidth="1"/>
    <col min="5634" max="5634" width="13.69921875" style="3" customWidth="1"/>
    <col min="5635" max="5635" width="13.5" style="3" customWidth="1"/>
    <col min="5636" max="5636" width="8.69921875" style="3" customWidth="1"/>
    <col min="5637" max="5637" width="8.19921875" style="3" customWidth="1"/>
    <col min="5638" max="5638" width="7.796875" style="3" customWidth="1"/>
    <col min="5639" max="5639" width="11.5" style="3" customWidth="1"/>
    <col min="5640" max="5640" width="8.59765625" style="3" customWidth="1"/>
    <col min="5641" max="5641" width="7.5" style="3" customWidth="1"/>
    <col min="5642" max="5642" width="10.59765625" style="3" customWidth="1"/>
    <col min="5643" max="5885" width="8.796875" style="3"/>
    <col min="5886" max="5888" width="0" style="3" hidden="1" customWidth="1"/>
    <col min="5889" max="5889" width="21.796875" style="3" customWidth="1"/>
    <col min="5890" max="5890" width="13.69921875" style="3" customWidth="1"/>
    <col min="5891" max="5891" width="13.5" style="3" customWidth="1"/>
    <col min="5892" max="5892" width="8.69921875" style="3" customWidth="1"/>
    <col min="5893" max="5893" width="8.19921875" style="3" customWidth="1"/>
    <col min="5894" max="5894" width="7.796875" style="3" customWidth="1"/>
    <col min="5895" max="5895" width="11.5" style="3" customWidth="1"/>
    <col min="5896" max="5896" width="8.59765625" style="3" customWidth="1"/>
    <col min="5897" max="5897" width="7.5" style="3" customWidth="1"/>
    <col min="5898" max="5898" width="10.59765625" style="3" customWidth="1"/>
    <col min="5899" max="6141" width="8.796875" style="3"/>
    <col min="6142" max="6144" width="0" style="3" hidden="1" customWidth="1"/>
    <col min="6145" max="6145" width="21.796875" style="3" customWidth="1"/>
    <col min="6146" max="6146" width="13.69921875" style="3" customWidth="1"/>
    <col min="6147" max="6147" width="13.5" style="3" customWidth="1"/>
    <col min="6148" max="6148" width="8.69921875" style="3" customWidth="1"/>
    <col min="6149" max="6149" width="8.19921875" style="3" customWidth="1"/>
    <col min="6150" max="6150" width="7.796875" style="3" customWidth="1"/>
    <col min="6151" max="6151" width="11.5" style="3" customWidth="1"/>
    <col min="6152" max="6152" width="8.59765625" style="3" customWidth="1"/>
    <col min="6153" max="6153" width="7.5" style="3" customWidth="1"/>
    <col min="6154" max="6154" width="10.59765625" style="3" customWidth="1"/>
    <col min="6155" max="6397" width="8.796875" style="3"/>
    <col min="6398" max="6400" width="0" style="3" hidden="1" customWidth="1"/>
    <col min="6401" max="6401" width="21.796875" style="3" customWidth="1"/>
    <col min="6402" max="6402" width="13.69921875" style="3" customWidth="1"/>
    <col min="6403" max="6403" width="13.5" style="3" customWidth="1"/>
    <col min="6404" max="6404" width="8.69921875" style="3" customWidth="1"/>
    <col min="6405" max="6405" width="8.19921875" style="3" customWidth="1"/>
    <col min="6406" max="6406" width="7.796875" style="3" customWidth="1"/>
    <col min="6407" max="6407" width="11.5" style="3" customWidth="1"/>
    <col min="6408" max="6408" width="8.59765625" style="3" customWidth="1"/>
    <col min="6409" max="6409" width="7.5" style="3" customWidth="1"/>
    <col min="6410" max="6410" width="10.59765625" style="3" customWidth="1"/>
    <col min="6411" max="6653" width="8.796875" style="3"/>
    <col min="6654" max="6656" width="0" style="3" hidden="1" customWidth="1"/>
    <col min="6657" max="6657" width="21.796875" style="3" customWidth="1"/>
    <col min="6658" max="6658" width="13.69921875" style="3" customWidth="1"/>
    <col min="6659" max="6659" width="13.5" style="3" customWidth="1"/>
    <col min="6660" max="6660" width="8.69921875" style="3" customWidth="1"/>
    <col min="6661" max="6661" width="8.19921875" style="3" customWidth="1"/>
    <col min="6662" max="6662" width="7.796875" style="3" customWidth="1"/>
    <col min="6663" max="6663" width="11.5" style="3" customWidth="1"/>
    <col min="6664" max="6664" width="8.59765625" style="3" customWidth="1"/>
    <col min="6665" max="6665" width="7.5" style="3" customWidth="1"/>
    <col min="6666" max="6666" width="10.59765625" style="3" customWidth="1"/>
    <col min="6667" max="6909" width="8.796875" style="3"/>
    <col min="6910" max="6912" width="0" style="3" hidden="1" customWidth="1"/>
    <col min="6913" max="6913" width="21.796875" style="3" customWidth="1"/>
    <col min="6914" max="6914" width="13.69921875" style="3" customWidth="1"/>
    <col min="6915" max="6915" width="13.5" style="3" customWidth="1"/>
    <col min="6916" max="6916" width="8.69921875" style="3" customWidth="1"/>
    <col min="6917" max="6917" width="8.19921875" style="3" customWidth="1"/>
    <col min="6918" max="6918" width="7.796875" style="3" customWidth="1"/>
    <col min="6919" max="6919" width="11.5" style="3" customWidth="1"/>
    <col min="6920" max="6920" width="8.59765625" style="3" customWidth="1"/>
    <col min="6921" max="6921" width="7.5" style="3" customWidth="1"/>
    <col min="6922" max="6922" width="10.59765625" style="3" customWidth="1"/>
    <col min="6923" max="7165" width="8.796875" style="3"/>
    <col min="7166" max="7168" width="0" style="3" hidden="1" customWidth="1"/>
    <col min="7169" max="7169" width="21.796875" style="3" customWidth="1"/>
    <col min="7170" max="7170" width="13.69921875" style="3" customWidth="1"/>
    <col min="7171" max="7171" width="13.5" style="3" customWidth="1"/>
    <col min="7172" max="7172" width="8.69921875" style="3" customWidth="1"/>
    <col min="7173" max="7173" width="8.19921875" style="3" customWidth="1"/>
    <col min="7174" max="7174" width="7.796875" style="3" customWidth="1"/>
    <col min="7175" max="7175" width="11.5" style="3" customWidth="1"/>
    <col min="7176" max="7176" width="8.59765625" style="3" customWidth="1"/>
    <col min="7177" max="7177" width="7.5" style="3" customWidth="1"/>
    <col min="7178" max="7178" width="10.59765625" style="3" customWidth="1"/>
    <col min="7179" max="7421" width="8.796875" style="3"/>
    <col min="7422" max="7424" width="0" style="3" hidden="1" customWidth="1"/>
    <col min="7425" max="7425" width="21.796875" style="3" customWidth="1"/>
    <col min="7426" max="7426" width="13.69921875" style="3" customWidth="1"/>
    <col min="7427" max="7427" width="13.5" style="3" customWidth="1"/>
    <col min="7428" max="7428" width="8.69921875" style="3" customWidth="1"/>
    <col min="7429" max="7429" width="8.19921875" style="3" customWidth="1"/>
    <col min="7430" max="7430" width="7.796875" style="3" customWidth="1"/>
    <col min="7431" max="7431" width="11.5" style="3" customWidth="1"/>
    <col min="7432" max="7432" width="8.59765625" style="3" customWidth="1"/>
    <col min="7433" max="7433" width="7.5" style="3" customWidth="1"/>
    <col min="7434" max="7434" width="10.59765625" style="3" customWidth="1"/>
    <col min="7435" max="7677" width="8.796875" style="3"/>
    <col min="7678" max="7680" width="0" style="3" hidden="1" customWidth="1"/>
    <col min="7681" max="7681" width="21.796875" style="3" customWidth="1"/>
    <col min="7682" max="7682" width="13.69921875" style="3" customWidth="1"/>
    <col min="7683" max="7683" width="13.5" style="3" customWidth="1"/>
    <col min="7684" max="7684" width="8.69921875" style="3" customWidth="1"/>
    <col min="7685" max="7685" width="8.19921875" style="3" customWidth="1"/>
    <col min="7686" max="7686" width="7.796875" style="3" customWidth="1"/>
    <col min="7687" max="7687" width="11.5" style="3" customWidth="1"/>
    <col min="7688" max="7688" width="8.59765625" style="3" customWidth="1"/>
    <col min="7689" max="7689" width="7.5" style="3" customWidth="1"/>
    <col min="7690" max="7690" width="10.59765625" style="3" customWidth="1"/>
    <col min="7691" max="7933" width="8.796875" style="3"/>
    <col min="7934" max="7936" width="0" style="3" hidden="1" customWidth="1"/>
    <col min="7937" max="7937" width="21.796875" style="3" customWidth="1"/>
    <col min="7938" max="7938" width="13.69921875" style="3" customWidth="1"/>
    <col min="7939" max="7939" width="13.5" style="3" customWidth="1"/>
    <col min="7940" max="7940" width="8.69921875" style="3" customWidth="1"/>
    <col min="7941" max="7941" width="8.19921875" style="3" customWidth="1"/>
    <col min="7942" max="7942" width="7.796875" style="3" customWidth="1"/>
    <col min="7943" max="7943" width="11.5" style="3" customWidth="1"/>
    <col min="7944" max="7944" width="8.59765625" style="3" customWidth="1"/>
    <col min="7945" max="7945" width="7.5" style="3" customWidth="1"/>
    <col min="7946" max="7946" width="10.59765625" style="3" customWidth="1"/>
    <col min="7947" max="8189" width="8.796875" style="3"/>
    <col min="8190" max="8192" width="0" style="3" hidden="1" customWidth="1"/>
    <col min="8193" max="8193" width="21.796875" style="3" customWidth="1"/>
    <col min="8194" max="8194" width="13.69921875" style="3" customWidth="1"/>
    <col min="8195" max="8195" width="13.5" style="3" customWidth="1"/>
    <col min="8196" max="8196" width="8.69921875" style="3" customWidth="1"/>
    <col min="8197" max="8197" width="8.19921875" style="3" customWidth="1"/>
    <col min="8198" max="8198" width="7.796875" style="3" customWidth="1"/>
    <col min="8199" max="8199" width="11.5" style="3" customWidth="1"/>
    <col min="8200" max="8200" width="8.59765625" style="3" customWidth="1"/>
    <col min="8201" max="8201" width="7.5" style="3" customWidth="1"/>
    <col min="8202" max="8202" width="10.59765625" style="3" customWidth="1"/>
    <col min="8203" max="8445" width="8.796875" style="3"/>
    <col min="8446" max="8448" width="0" style="3" hidden="1" customWidth="1"/>
    <col min="8449" max="8449" width="21.796875" style="3" customWidth="1"/>
    <col min="8450" max="8450" width="13.69921875" style="3" customWidth="1"/>
    <col min="8451" max="8451" width="13.5" style="3" customWidth="1"/>
    <col min="8452" max="8452" width="8.69921875" style="3" customWidth="1"/>
    <col min="8453" max="8453" width="8.19921875" style="3" customWidth="1"/>
    <col min="8454" max="8454" width="7.796875" style="3" customWidth="1"/>
    <col min="8455" max="8455" width="11.5" style="3" customWidth="1"/>
    <col min="8456" max="8456" width="8.59765625" style="3" customWidth="1"/>
    <col min="8457" max="8457" width="7.5" style="3" customWidth="1"/>
    <col min="8458" max="8458" width="10.59765625" style="3" customWidth="1"/>
    <col min="8459" max="8701" width="8.796875" style="3"/>
    <col min="8702" max="8704" width="0" style="3" hidden="1" customWidth="1"/>
    <col min="8705" max="8705" width="21.796875" style="3" customWidth="1"/>
    <col min="8706" max="8706" width="13.69921875" style="3" customWidth="1"/>
    <col min="8707" max="8707" width="13.5" style="3" customWidth="1"/>
    <col min="8708" max="8708" width="8.69921875" style="3" customWidth="1"/>
    <col min="8709" max="8709" width="8.19921875" style="3" customWidth="1"/>
    <col min="8710" max="8710" width="7.796875" style="3" customWidth="1"/>
    <col min="8711" max="8711" width="11.5" style="3" customWidth="1"/>
    <col min="8712" max="8712" width="8.59765625" style="3" customWidth="1"/>
    <col min="8713" max="8713" width="7.5" style="3" customWidth="1"/>
    <col min="8714" max="8714" width="10.59765625" style="3" customWidth="1"/>
    <col min="8715" max="8957" width="8.796875" style="3"/>
    <col min="8958" max="8960" width="0" style="3" hidden="1" customWidth="1"/>
    <col min="8961" max="8961" width="21.796875" style="3" customWidth="1"/>
    <col min="8962" max="8962" width="13.69921875" style="3" customWidth="1"/>
    <col min="8963" max="8963" width="13.5" style="3" customWidth="1"/>
    <col min="8964" max="8964" width="8.69921875" style="3" customWidth="1"/>
    <col min="8965" max="8965" width="8.19921875" style="3" customWidth="1"/>
    <col min="8966" max="8966" width="7.796875" style="3" customWidth="1"/>
    <col min="8967" max="8967" width="11.5" style="3" customWidth="1"/>
    <col min="8968" max="8968" width="8.59765625" style="3" customWidth="1"/>
    <col min="8969" max="8969" width="7.5" style="3" customWidth="1"/>
    <col min="8970" max="8970" width="10.59765625" style="3" customWidth="1"/>
    <col min="8971" max="9213" width="8.796875" style="3"/>
    <col min="9214" max="9216" width="0" style="3" hidden="1" customWidth="1"/>
    <col min="9217" max="9217" width="21.796875" style="3" customWidth="1"/>
    <col min="9218" max="9218" width="13.69921875" style="3" customWidth="1"/>
    <col min="9219" max="9219" width="13.5" style="3" customWidth="1"/>
    <col min="9220" max="9220" width="8.69921875" style="3" customWidth="1"/>
    <col min="9221" max="9221" width="8.19921875" style="3" customWidth="1"/>
    <col min="9222" max="9222" width="7.796875" style="3" customWidth="1"/>
    <col min="9223" max="9223" width="11.5" style="3" customWidth="1"/>
    <col min="9224" max="9224" width="8.59765625" style="3" customWidth="1"/>
    <col min="9225" max="9225" width="7.5" style="3" customWidth="1"/>
    <col min="9226" max="9226" width="10.59765625" style="3" customWidth="1"/>
    <col min="9227" max="9469" width="8.796875" style="3"/>
    <col min="9470" max="9472" width="0" style="3" hidden="1" customWidth="1"/>
    <col min="9473" max="9473" width="21.796875" style="3" customWidth="1"/>
    <col min="9474" max="9474" width="13.69921875" style="3" customWidth="1"/>
    <col min="9475" max="9475" width="13.5" style="3" customWidth="1"/>
    <col min="9476" max="9476" width="8.69921875" style="3" customWidth="1"/>
    <col min="9477" max="9477" width="8.19921875" style="3" customWidth="1"/>
    <col min="9478" max="9478" width="7.796875" style="3" customWidth="1"/>
    <col min="9479" max="9479" width="11.5" style="3" customWidth="1"/>
    <col min="9480" max="9480" width="8.59765625" style="3" customWidth="1"/>
    <col min="9481" max="9481" width="7.5" style="3" customWidth="1"/>
    <col min="9482" max="9482" width="10.59765625" style="3" customWidth="1"/>
    <col min="9483" max="9725" width="8.796875" style="3"/>
    <col min="9726" max="9728" width="0" style="3" hidden="1" customWidth="1"/>
    <col min="9729" max="9729" width="21.796875" style="3" customWidth="1"/>
    <col min="9730" max="9730" width="13.69921875" style="3" customWidth="1"/>
    <col min="9731" max="9731" width="13.5" style="3" customWidth="1"/>
    <col min="9732" max="9732" width="8.69921875" style="3" customWidth="1"/>
    <col min="9733" max="9733" width="8.19921875" style="3" customWidth="1"/>
    <col min="9734" max="9734" width="7.796875" style="3" customWidth="1"/>
    <col min="9735" max="9735" width="11.5" style="3" customWidth="1"/>
    <col min="9736" max="9736" width="8.59765625" style="3" customWidth="1"/>
    <col min="9737" max="9737" width="7.5" style="3" customWidth="1"/>
    <col min="9738" max="9738" width="10.59765625" style="3" customWidth="1"/>
    <col min="9739" max="9981" width="8.796875" style="3"/>
    <col min="9982" max="9984" width="0" style="3" hidden="1" customWidth="1"/>
    <col min="9985" max="9985" width="21.796875" style="3" customWidth="1"/>
    <col min="9986" max="9986" width="13.69921875" style="3" customWidth="1"/>
    <col min="9987" max="9987" width="13.5" style="3" customWidth="1"/>
    <col min="9988" max="9988" width="8.69921875" style="3" customWidth="1"/>
    <col min="9989" max="9989" width="8.19921875" style="3" customWidth="1"/>
    <col min="9990" max="9990" width="7.796875" style="3" customWidth="1"/>
    <col min="9991" max="9991" width="11.5" style="3" customWidth="1"/>
    <col min="9992" max="9992" width="8.59765625" style="3" customWidth="1"/>
    <col min="9993" max="9993" width="7.5" style="3" customWidth="1"/>
    <col min="9994" max="9994" width="10.59765625" style="3" customWidth="1"/>
    <col min="9995" max="10237" width="8.796875" style="3"/>
    <col min="10238" max="10240" width="0" style="3" hidden="1" customWidth="1"/>
    <col min="10241" max="10241" width="21.796875" style="3" customWidth="1"/>
    <col min="10242" max="10242" width="13.69921875" style="3" customWidth="1"/>
    <col min="10243" max="10243" width="13.5" style="3" customWidth="1"/>
    <col min="10244" max="10244" width="8.69921875" style="3" customWidth="1"/>
    <col min="10245" max="10245" width="8.19921875" style="3" customWidth="1"/>
    <col min="10246" max="10246" width="7.796875" style="3" customWidth="1"/>
    <col min="10247" max="10247" width="11.5" style="3" customWidth="1"/>
    <col min="10248" max="10248" width="8.59765625" style="3" customWidth="1"/>
    <col min="10249" max="10249" width="7.5" style="3" customWidth="1"/>
    <col min="10250" max="10250" width="10.59765625" style="3" customWidth="1"/>
    <col min="10251" max="10493" width="8.796875" style="3"/>
    <col min="10494" max="10496" width="0" style="3" hidden="1" customWidth="1"/>
    <col min="10497" max="10497" width="21.796875" style="3" customWidth="1"/>
    <col min="10498" max="10498" width="13.69921875" style="3" customWidth="1"/>
    <col min="10499" max="10499" width="13.5" style="3" customWidth="1"/>
    <col min="10500" max="10500" width="8.69921875" style="3" customWidth="1"/>
    <col min="10501" max="10501" width="8.19921875" style="3" customWidth="1"/>
    <col min="10502" max="10502" width="7.796875" style="3" customWidth="1"/>
    <col min="10503" max="10503" width="11.5" style="3" customWidth="1"/>
    <col min="10504" max="10504" width="8.59765625" style="3" customWidth="1"/>
    <col min="10505" max="10505" width="7.5" style="3" customWidth="1"/>
    <col min="10506" max="10506" width="10.59765625" style="3" customWidth="1"/>
    <col min="10507" max="10749" width="8.796875" style="3"/>
    <col min="10750" max="10752" width="0" style="3" hidden="1" customWidth="1"/>
    <col min="10753" max="10753" width="21.796875" style="3" customWidth="1"/>
    <col min="10754" max="10754" width="13.69921875" style="3" customWidth="1"/>
    <col min="10755" max="10755" width="13.5" style="3" customWidth="1"/>
    <col min="10756" max="10756" width="8.69921875" style="3" customWidth="1"/>
    <col min="10757" max="10757" width="8.19921875" style="3" customWidth="1"/>
    <col min="10758" max="10758" width="7.796875" style="3" customWidth="1"/>
    <col min="10759" max="10759" width="11.5" style="3" customWidth="1"/>
    <col min="10760" max="10760" width="8.59765625" style="3" customWidth="1"/>
    <col min="10761" max="10761" width="7.5" style="3" customWidth="1"/>
    <col min="10762" max="10762" width="10.59765625" style="3" customWidth="1"/>
    <col min="10763" max="11005" width="8.796875" style="3"/>
    <col min="11006" max="11008" width="0" style="3" hidden="1" customWidth="1"/>
    <col min="11009" max="11009" width="21.796875" style="3" customWidth="1"/>
    <col min="11010" max="11010" width="13.69921875" style="3" customWidth="1"/>
    <col min="11011" max="11011" width="13.5" style="3" customWidth="1"/>
    <col min="11012" max="11012" width="8.69921875" style="3" customWidth="1"/>
    <col min="11013" max="11013" width="8.19921875" style="3" customWidth="1"/>
    <col min="11014" max="11014" width="7.796875" style="3" customWidth="1"/>
    <col min="11015" max="11015" width="11.5" style="3" customWidth="1"/>
    <col min="11016" max="11016" width="8.59765625" style="3" customWidth="1"/>
    <col min="11017" max="11017" width="7.5" style="3" customWidth="1"/>
    <col min="11018" max="11018" width="10.59765625" style="3" customWidth="1"/>
    <col min="11019" max="11261" width="8.796875" style="3"/>
    <col min="11262" max="11264" width="0" style="3" hidden="1" customWidth="1"/>
    <col min="11265" max="11265" width="21.796875" style="3" customWidth="1"/>
    <col min="11266" max="11266" width="13.69921875" style="3" customWidth="1"/>
    <col min="11267" max="11267" width="13.5" style="3" customWidth="1"/>
    <col min="11268" max="11268" width="8.69921875" style="3" customWidth="1"/>
    <col min="11269" max="11269" width="8.19921875" style="3" customWidth="1"/>
    <col min="11270" max="11270" width="7.796875" style="3" customWidth="1"/>
    <col min="11271" max="11271" width="11.5" style="3" customWidth="1"/>
    <col min="11272" max="11272" width="8.59765625" style="3" customWidth="1"/>
    <col min="11273" max="11273" width="7.5" style="3" customWidth="1"/>
    <col min="11274" max="11274" width="10.59765625" style="3" customWidth="1"/>
    <col min="11275" max="11517" width="8.796875" style="3"/>
    <col min="11518" max="11520" width="0" style="3" hidden="1" customWidth="1"/>
    <col min="11521" max="11521" width="21.796875" style="3" customWidth="1"/>
    <col min="11522" max="11522" width="13.69921875" style="3" customWidth="1"/>
    <col min="11523" max="11523" width="13.5" style="3" customWidth="1"/>
    <col min="11524" max="11524" width="8.69921875" style="3" customWidth="1"/>
    <col min="11525" max="11525" width="8.19921875" style="3" customWidth="1"/>
    <col min="11526" max="11526" width="7.796875" style="3" customWidth="1"/>
    <col min="11527" max="11527" width="11.5" style="3" customWidth="1"/>
    <col min="11528" max="11528" width="8.59765625" style="3" customWidth="1"/>
    <col min="11529" max="11529" width="7.5" style="3" customWidth="1"/>
    <col min="11530" max="11530" width="10.59765625" style="3" customWidth="1"/>
    <col min="11531" max="11773" width="8.796875" style="3"/>
    <col min="11774" max="11776" width="0" style="3" hidden="1" customWidth="1"/>
    <col min="11777" max="11777" width="21.796875" style="3" customWidth="1"/>
    <col min="11778" max="11778" width="13.69921875" style="3" customWidth="1"/>
    <col min="11779" max="11779" width="13.5" style="3" customWidth="1"/>
    <col min="11780" max="11780" width="8.69921875" style="3" customWidth="1"/>
    <col min="11781" max="11781" width="8.19921875" style="3" customWidth="1"/>
    <col min="11782" max="11782" width="7.796875" style="3" customWidth="1"/>
    <col min="11783" max="11783" width="11.5" style="3" customWidth="1"/>
    <col min="11784" max="11784" width="8.59765625" style="3" customWidth="1"/>
    <col min="11785" max="11785" width="7.5" style="3" customWidth="1"/>
    <col min="11786" max="11786" width="10.59765625" style="3" customWidth="1"/>
    <col min="11787" max="12029" width="8.796875" style="3"/>
    <col min="12030" max="12032" width="0" style="3" hidden="1" customWidth="1"/>
    <col min="12033" max="12033" width="21.796875" style="3" customWidth="1"/>
    <col min="12034" max="12034" width="13.69921875" style="3" customWidth="1"/>
    <col min="12035" max="12035" width="13.5" style="3" customWidth="1"/>
    <col min="12036" max="12036" width="8.69921875" style="3" customWidth="1"/>
    <col min="12037" max="12037" width="8.19921875" style="3" customWidth="1"/>
    <col min="12038" max="12038" width="7.796875" style="3" customWidth="1"/>
    <col min="12039" max="12039" width="11.5" style="3" customWidth="1"/>
    <col min="12040" max="12040" width="8.59765625" style="3" customWidth="1"/>
    <col min="12041" max="12041" width="7.5" style="3" customWidth="1"/>
    <col min="12042" max="12042" width="10.59765625" style="3" customWidth="1"/>
    <col min="12043" max="12285" width="8.796875" style="3"/>
    <col min="12286" max="12288" width="0" style="3" hidden="1" customWidth="1"/>
    <col min="12289" max="12289" width="21.796875" style="3" customWidth="1"/>
    <col min="12290" max="12290" width="13.69921875" style="3" customWidth="1"/>
    <col min="12291" max="12291" width="13.5" style="3" customWidth="1"/>
    <col min="12292" max="12292" width="8.69921875" style="3" customWidth="1"/>
    <col min="12293" max="12293" width="8.19921875" style="3" customWidth="1"/>
    <col min="12294" max="12294" width="7.796875" style="3" customWidth="1"/>
    <col min="12295" max="12295" width="11.5" style="3" customWidth="1"/>
    <col min="12296" max="12296" width="8.59765625" style="3" customWidth="1"/>
    <col min="12297" max="12297" width="7.5" style="3" customWidth="1"/>
    <col min="12298" max="12298" width="10.59765625" style="3" customWidth="1"/>
    <col min="12299" max="12541" width="8.796875" style="3"/>
    <col min="12542" max="12544" width="0" style="3" hidden="1" customWidth="1"/>
    <col min="12545" max="12545" width="21.796875" style="3" customWidth="1"/>
    <col min="12546" max="12546" width="13.69921875" style="3" customWidth="1"/>
    <col min="12547" max="12547" width="13.5" style="3" customWidth="1"/>
    <col min="12548" max="12548" width="8.69921875" style="3" customWidth="1"/>
    <col min="12549" max="12549" width="8.19921875" style="3" customWidth="1"/>
    <col min="12550" max="12550" width="7.796875" style="3" customWidth="1"/>
    <col min="12551" max="12551" width="11.5" style="3" customWidth="1"/>
    <col min="12552" max="12552" width="8.59765625" style="3" customWidth="1"/>
    <col min="12553" max="12553" width="7.5" style="3" customWidth="1"/>
    <col min="12554" max="12554" width="10.59765625" style="3" customWidth="1"/>
    <col min="12555" max="12797" width="8.796875" style="3"/>
    <col min="12798" max="12800" width="0" style="3" hidden="1" customWidth="1"/>
    <col min="12801" max="12801" width="21.796875" style="3" customWidth="1"/>
    <col min="12802" max="12802" width="13.69921875" style="3" customWidth="1"/>
    <col min="12803" max="12803" width="13.5" style="3" customWidth="1"/>
    <col min="12804" max="12804" width="8.69921875" style="3" customWidth="1"/>
    <col min="12805" max="12805" width="8.19921875" style="3" customWidth="1"/>
    <col min="12806" max="12806" width="7.796875" style="3" customWidth="1"/>
    <col min="12807" max="12807" width="11.5" style="3" customWidth="1"/>
    <col min="12808" max="12808" width="8.59765625" style="3" customWidth="1"/>
    <col min="12809" max="12809" width="7.5" style="3" customWidth="1"/>
    <col min="12810" max="12810" width="10.59765625" style="3" customWidth="1"/>
    <col min="12811" max="13053" width="8.796875" style="3"/>
    <col min="13054" max="13056" width="0" style="3" hidden="1" customWidth="1"/>
    <col min="13057" max="13057" width="21.796875" style="3" customWidth="1"/>
    <col min="13058" max="13058" width="13.69921875" style="3" customWidth="1"/>
    <col min="13059" max="13059" width="13.5" style="3" customWidth="1"/>
    <col min="13060" max="13060" width="8.69921875" style="3" customWidth="1"/>
    <col min="13061" max="13061" width="8.19921875" style="3" customWidth="1"/>
    <col min="13062" max="13062" width="7.796875" style="3" customWidth="1"/>
    <col min="13063" max="13063" width="11.5" style="3" customWidth="1"/>
    <col min="13064" max="13064" width="8.59765625" style="3" customWidth="1"/>
    <col min="13065" max="13065" width="7.5" style="3" customWidth="1"/>
    <col min="13066" max="13066" width="10.59765625" style="3" customWidth="1"/>
    <col min="13067" max="13309" width="8.796875" style="3"/>
    <col min="13310" max="13312" width="0" style="3" hidden="1" customWidth="1"/>
    <col min="13313" max="13313" width="21.796875" style="3" customWidth="1"/>
    <col min="13314" max="13314" width="13.69921875" style="3" customWidth="1"/>
    <col min="13315" max="13315" width="13.5" style="3" customWidth="1"/>
    <col min="13316" max="13316" width="8.69921875" style="3" customWidth="1"/>
    <col min="13317" max="13317" width="8.19921875" style="3" customWidth="1"/>
    <col min="13318" max="13318" width="7.796875" style="3" customWidth="1"/>
    <col min="13319" max="13319" width="11.5" style="3" customWidth="1"/>
    <col min="13320" max="13320" width="8.59765625" style="3" customWidth="1"/>
    <col min="13321" max="13321" width="7.5" style="3" customWidth="1"/>
    <col min="13322" max="13322" width="10.59765625" style="3" customWidth="1"/>
    <col min="13323" max="13565" width="8.796875" style="3"/>
    <col min="13566" max="13568" width="0" style="3" hidden="1" customWidth="1"/>
    <col min="13569" max="13569" width="21.796875" style="3" customWidth="1"/>
    <col min="13570" max="13570" width="13.69921875" style="3" customWidth="1"/>
    <col min="13571" max="13571" width="13.5" style="3" customWidth="1"/>
    <col min="13572" max="13572" width="8.69921875" style="3" customWidth="1"/>
    <col min="13573" max="13573" width="8.19921875" style="3" customWidth="1"/>
    <col min="13574" max="13574" width="7.796875" style="3" customWidth="1"/>
    <col min="13575" max="13575" width="11.5" style="3" customWidth="1"/>
    <col min="13576" max="13576" width="8.59765625" style="3" customWidth="1"/>
    <col min="13577" max="13577" width="7.5" style="3" customWidth="1"/>
    <col min="13578" max="13578" width="10.59765625" style="3" customWidth="1"/>
    <col min="13579" max="13821" width="8.796875" style="3"/>
    <col min="13822" max="13824" width="0" style="3" hidden="1" customWidth="1"/>
    <col min="13825" max="13825" width="21.796875" style="3" customWidth="1"/>
    <col min="13826" max="13826" width="13.69921875" style="3" customWidth="1"/>
    <col min="13827" max="13827" width="13.5" style="3" customWidth="1"/>
    <col min="13828" max="13828" width="8.69921875" style="3" customWidth="1"/>
    <col min="13829" max="13829" width="8.19921875" style="3" customWidth="1"/>
    <col min="13830" max="13830" width="7.796875" style="3" customWidth="1"/>
    <col min="13831" max="13831" width="11.5" style="3" customWidth="1"/>
    <col min="13832" max="13832" width="8.59765625" style="3" customWidth="1"/>
    <col min="13833" max="13833" width="7.5" style="3" customWidth="1"/>
    <col min="13834" max="13834" width="10.59765625" style="3" customWidth="1"/>
    <col min="13835" max="14077" width="8.796875" style="3"/>
    <col min="14078" max="14080" width="0" style="3" hidden="1" customWidth="1"/>
    <col min="14081" max="14081" width="21.796875" style="3" customWidth="1"/>
    <col min="14082" max="14082" width="13.69921875" style="3" customWidth="1"/>
    <col min="14083" max="14083" width="13.5" style="3" customWidth="1"/>
    <col min="14084" max="14084" width="8.69921875" style="3" customWidth="1"/>
    <col min="14085" max="14085" width="8.19921875" style="3" customWidth="1"/>
    <col min="14086" max="14086" width="7.796875" style="3" customWidth="1"/>
    <col min="14087" max="14087" width="11.5" style="3" customWidth="1"/>
    <col min="14088" max="14088" width="8.59765625" style="3" customWidth="1"/>
    <col min="14089" max="14089" width="7.5" style="3" customWidth="1"/>
    <col min="14090" max="14090" width="10.59765625" style="3" customWidth="1"/>
    <col min="14091" max="14333" width="8.796875" style="3"/>
    <col min="14334" max="14336" width="0" style="3" hidden="1" customWidth="1"/>
    <col min="14337" max="14337" width="21.796875" style="3" customWidth="1"/>
    <col min="14338" max="14338" width="13.69921875" style="3" customWidth="1"/>
    <col min="14339" max="14339" width="13.5" style="3" customWidth="1"/>
    <col min="14340" max="14340" width="8.69921875" style="3" customWidth="1"/>
    <col min="14341" max="14341" width="8.19921875" style="3" customWidth="1"/>
    <col min="14342" max="14342" width="7.796875" style="3" customWidth="1"/>
    <col min="14343" max="14343" width="11.5" style="3" customWidth="1"/>
    <col min="14344" max="14344" width="8.59765625" style="3" customWidth="1"/>
    <col min="14345" max="14345" width="7.5" style="3" customWidth="1"/>
    <col min="14346" max="14346" width="10.59765625" style="3" customWidth="1"/>
    <col min="14347" max="14589" width="8.796875" style="3"/>
    <col min="14590" max="14592" width="0" style="3" hidden="1" customWidth="1"/>
    <col min="14593" max="14593" width="21.796875" style="3" customWidth="1"/>
    <col min="14594" max="14594" width="13.69921875" style="3" customWidth="1"/>
    <col min="14595" max="14595" width="13.5" style="3" customWidth="1"/>
    <col min="14596" max="14596" width="8.69921875" style="3" customWidth="1"/>
    <col min="14597" max="14597" width="8.19921875" style="3" customWidth="1"/>
    <col min="14598" max="14598" width="7.796875" style="3" customWidth="1"/>
    <col min="14599" max="14599" width="11.5" style="3" customWidth="1"/>
    <col min="14600" max="14600" width="8.59765625" style="3" customWidth="1"/>
    <col min="14601" max="14601" width="7.5" style="3" customWidth="1"/>
    <col min="14602" max="14602" width="10.59765625" style="3" customWidth="1"/>
    <col min="14603" max="14845" width="8.796875" style="3"/>
    <col min="14846" max="14848" width="0" style="3" hidden="1" customWidth="1"/>
    <col min="14849" max="14849" width="21.796875" style="3" customWidth="1"/>
    <col min="14850" max="14850" width="13.69921875" style="3" customWidth="1"/>
    <col min="14851" max="14851" width="13.5" style="3" customWidth="1"/>
    <col min="14852" max="14852" width="8.69921875" style="3" customWidth="1"/>
    <col min="14853" max="14853" width="8.19921875" style="3" customWidth="1"/>
    <col min="14854" max="14854" width="7.796875" style="3" customWidth="1"/>
    <col min="14855" max="14855" width="11.5" style="3" customWidth="1"/>
    <col min="14856" max="14856" width="8.59765625" style="3" customWidth="1"/>
    <col min="14857" max="14857" width="7.5" style="3" customWidth="1"/>
    <col min="14858" max="14858" width="10.59765625" style="3" customWidth="1"/>
    <col min="14859" max="15101" width="8.796875" style="3"/>
    <col min="15102" max="15104" width="0" style="3" hidden="1" customWidth="1"/>
    <col min="15105" max="15105" width="21.796875" style="3" customWidth="1"/>
    <col min="15106" max="15106" width="13.69921875" style="3" customWidth="1"/>
    <col min="15107" max="15107" width="13.5" style="3" customWidth="1"/>
    <col min="15108" max="15108" width="8.69921875" style="3" customWidth="1"/>
    <col min="15109" max="15109" width="8.19921875" style="3" customWidth="1"/>
    <col min="15110" max="15110" width="7.796875" style="3" customWidth="1"/>
    <col min="15111" max="15111" width="11.5" style="3" customWidth="1"/>
    <col min="15112" max="15112" width="8.59765625" style="3" customWidth="1"/>
    <col min="15113" max="15113" width="7.5" style="3" customWidth="1"/>
    <col min="15114" max="15114" width="10.59765625" style="3" customWidth="1"/>
    <col min="15115" max="15357" width="8.796875" style="3"/>
    <col min="15358" max="15360" width="0" style="3" hidden="1" customWidth="1"/>
    <col min="15361" max="15361" width="21.796875" style="3" customWidth="1"/>
    <col min="15362" max="15362" width="13.69921875" style="3" customWidth="1"/>
    <col min="15363" max="15363" width="13.5" style="3" customWidth="1"/>
    <col min="15364" max="15364" width="8.69921875" style="3" customWidth="1"/>
    <col min="15365" max="15365" width="8.19921875" style="3" customWidth="1"/>
    <col min="15366" max="15366" width="7.796875" style="3" customWidth="1"/>
    <col min="15367" max="15367" width="11.5" style="3" customWidth="1"/>
    <col min="15368" max="15368" width="8.59765625" style="3" customWidth="1"/>
    <col min="15369" max="15369" width="7.5" style="3" customWidth="1"/>
    <col min="15370" max="15370" width="10.59765625" style="3" customWidth="1"/>
    <col min="15371" max="15613" width="8.796875" style="3"/>
    <col min="15614" max="15616" width="0" style="3" hidden="1" customWidth="1"/>
    <col min="15617" max="15617" width="21.796875" style="3" customWidth="1"/>
    <col min="15618" max="15618" width="13.69921875" style="3" customWidth="1"/>
    <col min="15619" max="15619" width="13.5" style="3" customWidth="1"/>
    <col min="15620" max="15620" width="8.69921875" style="3" customWidth="1"/>
    <col min="15621" max="15621" width="8.19921875" style="3" customWidth="1"/>
    <col min="15622" max="15622" width="7.796875" style="3" customWidth="1"/>
    <col min="15623" max="15623" width="11.5" style="3" customWidth="1"/>
    <col min="15624" max="15624" width="8.59765625" style="3" customWidth="1"/>
    <col min="15625" max="15625" width="7.5" style="3" customWidth="1"/>
    <col min="15626" max="15626" width="10.59765625" style="3" customWidth="1"/>
    <col min="15627" max="15869" width="8.796875" style="3"/>
    <col min="15870" max="15872" width="0" style="3" hidden="1" customWidth="1"/>
    <col min="15873" max="15873" width="21.796875" style="3" customWidth="1"/>
    <col min="15874" max="15874" width="13.69921875" style="3" customWidth="1"/>
    <col min="15875" max="15875" width="13.5" style="3" customWidth="1"/>
    <col min="15876" max="15876" width="8.69921875" style="3" customWidth="1"/>
    <col min="15877" max="15877" width="8.19921875" style="3" customWidth="1"/>
    <col min="15878" max="15878" width="7.796875" style="3" customWidth="1"/>
    <col min="15879" max="15879" width="11.5" style="3" customWidth="1"/>
    <col min="15880" max="15880" width="8.59765625" style="3" customWidth="1"/>
    <col min="15881" max="15881" width="7.5" style="3" customWidth="1"/>
    <col min="15882" max="15882" width="10.59765625" style="3" customWidth="1"/>
    <col min="15883" max="16125" width="8.796875" style="3"/>
    <col min="16126" max="16128" width="0" style="3" hidden="1" customWidth="1"/>
    <col min="16129" max="16129" width="21.796875" style="3" customWidth="1"/>
    <col min="16130" max="16130" width="13.69921875" style="3" customWidth="1"/>
    <col min="16131" max="16131" width="13.5" style="3" customWidth="1"/>
    <col min="16132" max="16132" width="8.69921875" style="3" customWidth="1"/>
    <col min="16133" max="16133" width="8.19921875" style="3" customWidth="1"/>
    <col min="16134" max="16134" width="7.796875" style="3" customWidth="1"/>
    <col min="16135" max="16135" width="11.5" style="3" customWidth="1"/>
    <col min="16136" max="16136" width="8.59765625" style="3" customWidth="1"/>
    <col min="16137" max="16137" width="7.5" style="3" customWidth="1"/>
    <col min="16138" max="16138" width="10.59765625" style="3" customWidth="1"/>
    <col min="16139" max="16384" width="8.796875" style="3"/>
  </cols>
  <sheetData>
    <row r="1" spans="4:15" ht="93" customHeight="1" x14ac:dyDescent="0.25">
      <c r="E1" s="309" t="s">
        <v>874</v>
      </c>
      <c r="F1" s="309"/>
      <c r="G1" s="309"/>
      <c r="H1" s="309"/>
      <c r="I1" s="309"/>
      <c r="J1" s="309"/>
      <c r="K1" s="309"/>
    </row>
    <row r="2" spans="4:15" ht="12.75" x14ac:dyDescent="0.2">
      <c r="D2" s="431" t="s">
        <v>197</v>
      </c>
      <c r="E2" s="310"/>
      <c r="F2" s="310"/>
      <c r="G2" s="310"/>
      <c r="H2" s="310"/>
      <c r="I2" s="310"/>
      <c r="J2" s="310"/>
      <c r="K2" s="310"/>
    </row>
    <row r="3" spans="4:15" ht="34.5" customHeight="1" x14ac:dyDescent="0.2">
      <c r="D3" s="134"/>
      <c r="E3" s="335" t="s">
        <v>472</v>
      </c>
      <c r="F3" s="337"/>
      <c r="G3" s="335" t="s">
        <v>473</v>
      </c>
      <c r="H3" s="336"/>
      <c r="I3" s="337"/>
      <c r="J3" s="335" t="s">
        <v>474</v>
      </c>
      <c r="K3" s="337"/>
    </row>
    <row r="4" spans="4:15" ht="12.75" customHeight="1" x14ac:dyDescent="0.2">
      <c r="D4" s="135"/>
      <c r="E4" s="347" t="s">
        <v>475</v>
      </c>
      <c r="F4" s="347" t="s">
        <v>476</v>
      </c>
      <c r="G4" s="347" t="s">
        <v>451</v>
      </c>
      <c r="H4" s="347" t="s">
        <v>477</v>
      </c>
      <c r="I4" s="347" t="s">
        <v>478</v>
      </c>
      <c r="J4" s="347" t="s">
        <v>451</v>
      </c>
      <c r="K4" s="347" t="s">
        <v>479</v>
      </c>
    </row>
    <row r="5" spans="4:15" ht="63" customHeight="1" x14ac:dyDescent="0.2">
      <c r="D5" s="135"/>
      <c r="E5" s="355"/>
      <c r="F5" s="355"/>
      <c r="G5" s="355"/>
      <c r="H5" s="355"/>
      <c r="I5" s="355"/>
      <c r="J5" s="355"/>
      <c r="K5" s="355"/>
      <c r="N5" s="274"/>
      <c r="O5" s="274"/>
    </row>
    <row r="6" spans="4:15" x14ac:dyDescent="0.2">
      <c r="D6" s="136"/>
      <c r="E6" s="145">
        <v>1</v>
      </c>
      <c r="F6" s="128">
        <v>2</v>
      </c>
      <c r="G6" s="128">
        <v>3</v>
      </c>
      <c r="H6" s="128">
        <v>4</v>
      </c>
      <c r="I6" s="128">
        <v>5</v>
      </c>
      <c r="J6" s="123">
        <v>6</v>
      </c>
      <c r="K6" s="123">
        <v>7</v>
      </c>
    </row>
    <row r="7" spans="4:15" x14ac:dyDescent="0.2">
      <c r="D7" s="430" t="s">
        <v>345</v>
      </c>
      <c r="E7" s="412"/>
      <c r="F7" s="412"/>
      <c r="G7" s="412"/>
      <c r="H7" s="412"/>
      <c r="I7" s="412"/>
      <c r="J7" s="412"/>
      <c r="K7" s="413"/>
    </row>
    <row r="8" spans="4:15" ht="24" x14ac:dyDescent="0.2">
      <c r="D8" s="146" t="s">
        <v>480</v>
      </c>
      <c r="E8" s="105"/>
      <c r="F8" s="105"/>
      <c r="G8" s="105"/>
      <c r="H8" s="105"/>
      <c r="I8" s="105"/>
      <c r="J8" s="105"/>
      <c r="K8" s="105"/>
    </row>
    <row r="9" spans="4:15" x14ac:dyDescent="0.25">
      <c r="D9" s="147" t="s">
        <v>481</v>
      </c>
      <c r="E9" s="12">
        <v>7.1219999999999999</v>
      </c>
      <c r="F9" s="12">
        <v>3.4306193130090894</v>
      </c>
      <c r="G9" s="12">
        <v>0.28985759999999999</v>
      </c>
      <c r="H9" s="12">
        <v>0.2584320944969512</v>
      </c>
      <c r="I9" s="12">
        <v>4.0698904802021901E-2</v>
      </c>
      <c r="J9" s="12">
        <v>0.10526630000000001</v>
      </c>
      <c r="K9" s="12">
        <v>36.316556819624537</v>
      </c>
    </row>
    <row r="10" spans="4:15" x14ac:dyDescent="0.25">
      <c r="D10" s="148" t="s">
        <v>482</v>
      </c>
      <c r="E10" s="12">
        <v>9.2080000000000002</v>
      </c>
      <c r="F10" s="12">
        <v>4.4354314285576661</v>
      </c>
      <c r="G10" s="12">
        <v>0.85138739999999991</v>
      </c>
      <c r="H10" s="12">
        <v>0.75908249088626134</v>
      </c>
      <c r="I10" s="12">
        <v>9.2461707211120764E-2</v>
      </c>
      <c r="J10" s="12">
        <v>0.31805939999999999</v>
      </c>
      <c r="K10" s="12">
        <v>37.357776260254731</v>
      </c>
    </row>
    <row r="11" spans="4:15" x14ac:dyDescent="0.25">
      <c r="D11" s="148" t="s">
        <v>483</v>
      </c>
      <c r="E11" s="12">
        <v>19.03</v>
      </c>
      <c r="F11" s="12">
        <v>9.1666225114522568</v>
      </c>
      <c r="G11" s="12">
        <v>2.6988430999999999</v>
      </c>
      <c r="H11" s="12">
        <v>2.4062424964936051</v>
      </c>
      <c r="I11" s="12">
        <v>0.14182044666316343</v>
      </c>
      <c r="J11" s="12">
        <v>1.0933774000000001</v>
      </c>
      <c r="K11" s="12">
        <v>40.512818251642713</v>
      </c>
    </row>
    <row r="12" spans="4:15" x14ac:dyDescent="0.25">
      <c r="D12" s="149" t="s">
        <v>484</v>
      </c>
      <c r="E12" s="12">
        <v>14.978</v>
      </c>
      <c r="F12" s="12">
        <v>7.2148014701277932</v>
      </c>
      <c r="G12" s="12">
        <v>2.8051355</v>
      </c>
      <c r="H12" s="12">
        <v>2.5010109881981788</v>
      </c>
      <c r="I12" s="12">
        <v>0.18728371611697156</v>
      </c>
      <c r="J12" s="12">
        <v>1.1402067</v>
      </c>
      <c r="K12" s="12">
        <v>40.647116690085028</v>
      </c>
    </row>
    <row r="13" spans="4:15" x14ac:dyDescent="0.25">
      <c r="D13" s="148" t="s">
        <v>485</v>
      </c>
      <c r="E13" s="12">
        <v>23.053999999999998</v>
      </c>
      <c r="F13" s="12">
        <v>11.10495614182976</v>
      </c>
      <c r="G13" s="12">
        <v>5.5879775</v>
      </c>
      <c r="H13" s="12">
        <v>4.9821454718690736</v>
      </c>
      <c r="I13" s="12">
        <v>0.24238646221913768</v>
      </c>
      <c r="J13" s="12">
        <v>2.112173071</v>
      </c>
      <c r="K13" s="12">
        <v>37.798524976165346</v>
      </c>
    </row>
    <row r="14" spans="4:15" x14ac:dyDescent="0.25">
      <c r="D14" s="148" t="s">
        <v>486</v>
      </c>
      <c r="E14" s="12">
        <v>17.783000000000001</v>
      </c>
      <c r="F14" s="12">
        <v>8.5659510310643974</v>
      </c>
      <c r="G14" s="12">
        <v>5.1258165</v>
      </c>
      <c r="H14" s="12">
        <v>4.5700906034619466</v>
      </c>
      <c r="I14" s="12">
        <v>0.28824250688860148</v>
      </c>
      <c r="J14" s="12">
        <v>2.0637129000000001</v>
      </c>
      <c r="K14" s="12">
        <v>40.261154491191796</v>
      </c>
    </row>
    <row r="15" spans="4:15" ht="12.75" x14ac:dyDescent="0.2">
      <c r="D15" s="150" t="s">
        <v>487</v>
      </c>
      <c r="E15" s="12">
        <v>12.082000000000001</v>
      </c>
      <c r="F15" s="12">
        <v>5.8198178236135663</v>
      </c>
      <c r="G15" s="12">
        <v>4.0405677999999998</v>
      </c>
      <c r="H15" s="12">
        <v>3.6025013645008381</v>
      </c>
      <c r="I15" s="12">
        <v>0.33442872041052807</v>
      </c>
      <c r="J15" s="12">
        <v>1.6888938</v>
      </c>
      <c r="K15" s="12">
        <v>41.79842743883669</v>
      </c>
    </row>
    <row r="16" spans="4:15" ht="12.75" x14ac:dyDescent="0.2">
      <c r="D16" s="150" t="s">
        <v>488</v>
      </c>
      <c r="E16" s="12">
        <v>11.891999999999999</v>
      </c>
      <c r="F16" s="12">
        <v>5.7282961064734756</v>
      </c>
      <c r="G16" s="12">
        <v>4.5751330000000001</v>
      </c>
      <c r="H16" s="12">
        <v>4.0791105832385277</v>
      </c>
      <c r="I16" s="12">
        <v>0.38472359569458459</v>
      </c>
      <c r="J16" s="12">
        <v>1.931729</v>
      </c>
      <c r="K16" s="12">
        <v>42.222357251690823</v>
      </c>
    </row>
    <row r="17" spans="4:11" ht="12.75" x14ac:dyDescent="0.2">
      <c r="D17" s="150" t="s">
        <v>489</v>
      </c>
      <c r="E17" s="12">
        <v>61.396999999999998</v>
      </c>
      <c r="F17" s="12">
        <v>29.574520353948198</v>
      </c>
      <c r="G17" s="12">
        <v>29.922965999999999</v>
      </c>
      <c r="H17" s="12">
        <v>26.678806341255356</v>
      </c>
      <c r="I17" s="12">
        <v>0.48736853592195056</v>
      </c>
      <c r="J17" s="12">
        <v>11.420567071000001</v>
      </c>
      <c r="K17" s="12">
        <v>38.166560998665716</v>
      </c>
    </row>
    <row r="18" spans="4:11" ht="12.75" x14ac:dyDescent="0.2">
      <c r="D18" s="150" t="s">
        <v>490</v>
      </c>
      <c r="E18" s="12">
        <v>17.596</v>
      </c>
      <c r="F18" s="12">
        <v>8.4758743936686241</v>
      </c>
      <c r="G18" s="12">
        <v>12.2427096</v>
      </c>
      <c r="H18" s="12">
        <v>10.915391158437563</v>
      </c>
      <c r="I18" s="12">
        <v>0.69576662877926798</v>
      </c>
      <c r="J18" s="12">
        <v>4.9442758269999993</v>
      </c>
      <c r="K18" s="12">
        <v>40.385470116844068</v>
      </c>
    </row>
    <row r="19" spans="4:11" ht="12.75" x14ac:dyDescent="0.2">
      <c r="D19" s="150" t="s">
        <v>491</v>
      </c>
      <c r="E19" s="12">
        <v>9.8960000000000008</v>
      </c>
      <c r="F19" s="12">
        <v>4.7668363832544163</v>
      </c>
      <c r="G19" s="12">
        <v>17.395286800000001</v>
      </c>
      <c r="H19" s="12">
        <v>15.50934114578734</v>
      </c>
      <c r="I19" s="12">
        <v>1.7578099029911076</v>
      </c>
      <c r="J19" s="12">
        <v>3.7907460999999998</v>
      </c>
      <c r="K19" s="12">
        <v>21.791799948937889</v>
      </c>
    </row>
    <row r="20" spans="4:11" ht="12.75" x14ac:dyDescent="0.2">
      <c r="D20" s="150" t="s">
        <v>492</v>
      </c>
      <c r="E20" s="12">
        <v>1.7390000000000001</v>
      </c>
      <c r="F20" s="12">
        <v>0.83766455845588417</v>
      </c>
      <c r="G20" s="12">
        <v>6.7164077999999998</v>
      </c>
      <c r="H20" s="12">
        <v>5.9882346892048384</v>
      </c>
      <c r="I20" s="12">
        <v>3.862224151811386</v>
      </c>
      <c r="J20" s="12">
        <v>0.78392300000000004</v>
      </c>
      <c r="K20" s="12">
        <v>11.671760014333854</v>
      </c>
    </row>
    <row r="21" spans="4:11" ht="12.75" x14ac:dyDescent="0.2">
      <c r="D21" s="150" t="s">
        <v>493</v>
      </c>
      <c r="E21" s="12">
        <v>1.07</v>
      </c>
      <c r="F21" s="12">
        <v>0.51541177547314321</v>
      </c>
      <c r="G21" s="12">
        <v>7.2316606000000005</v>
      </c>
      <c r="H21" s="12">
        <v>6.4476253013516951</v>
      </c>
      <c r="I21" s="12">
        <v>6.7585613084112151</v>
      </c>
      <c r="J21" s="12">
        <v>1.6237170000000001</v>
      </c>
      <c r="K21" s="12">
        <v>22.452892769884695</v>
      </c>
    </row>
    <row r="22" spans="4:11" ht="12.75" x14ac:dyDescent="0.2">
      <c r="D22" s="150" t="s">
        <v>494</v>
      </c>
      <c r="E22" s="12">
        <v>0.42099999999999999</v>
      </c>
      <c r="F22" s="12">
        <v>0.2027928574525171</v>
      </c>
      <c r="G22" s="12">
        <v>5.4452216</v>
      </c>
      <c r="H22" s="12">
        <v>4.8548667452157197</v>
      </c>
      <c r="I22" s="12">
        <v>12.934018052256532</v>
      </c>
      <c r="J22" s="12">
        <v>1.9111541000000001</v>
      </c>
      <c r="K22" s="12">
        <v>35.097820444993459</v>
      </c>
    </row>
    <row r="23" spans="4:11" ht="12.75" x14ac:dyDescent="0.2">
      <c r="D23" s="150" t="s">
        <v>495</v>
      </c>
      <c r="E23" s="12">
        <v>0.16800000000000001</v>
      </c>
      <c r="F23" s="12">
        <v>8.0924465681764535E-2</v>
      </c>
      <c r="G23" s="12">
        <v>7.2310922</v>
      </c>
      <c r="H23" s="12">
        <v>6.4471185256021117</v>
      </c>
      <c r="I23" s="12">
        <v>43.042215476190478</v>
      </c>
      <c r="J23" s="12">
        <v>1.9770008999999999</v>
      </c>
      <c r="K23" s="12">
        <v>27.340280628699492</v>
      </c>
    </row>
    <row r="24" spans="4:11" ht="12.75" x14ac:dyDescent="0.2">
      <c r="D24" s="150" t="s">
        <v>201</v>
      </c>
      <c r="E24" s="12">
        <v>207.43600000000001</v>
      </c>
      <c r="F24" s="12">
        <v>99.920520614062553</v>
      </c>
      <c r="G24" s="12">
        <v>112.16006299999999</v>
      </c>
      <c r="H24" s="12">
        <v>100</v>
      </c>
      <c r="I24" s="12">
        <v>0.54069719335120225</v>
      </c>
      <c r="J24" s="12">
        <v>36.904802569000005</v>
      </c>
      <c r="K24" s="12">
        <v>32.903692795714647</v>
      </c>
    </row>
    <row r="25" spans="4:11" ht="25.5" x14ac:dyDescent="0.2">
      <c r="D25" s="151" t="s">
        <v>496</v>
      </c>
      <c r="E25" s="12">
        <v>0.16500000000000001</v>
      </c>
      <c r="F25" s="105" t="s">
        <v>363</v>
      </c>
      <c r="G25" s="105" t="s">
        <v>363</v>
      </c>
      <c r="H25" s="105" t="s">
        <v>363</v>
      </c>
      <c r="I25" s="105" t="s">
        <v>363</v>
      </c>
      <c r="J25" s="12" t="s">
        <v>26</v>
      </c>
      <c r="K25" s="12" t="s">
        <v>26</v>
      </c>
    </row>
    <row r="26" spans="4:11" x14ac:dyDescent="0.25">
      <c r="D26" s="110" t="s">
        <v>378</v>
      </c>
      <c r="E26" s="12">
        <v>207.601</v>
      </c>
      <c r="F26" s="105" t="s">
        <v>363</v>
      </c>
      <c r="G26" s="152">
        <v>112.16006299999999</v>
      </c>
      <c r="H26" s="12">
        <v>100</v>
      </c>
      <c r="I26" s="12">
        <v>0.54026745054214576</v>
      </c>
      <c r="J26" s="12">
        <v>36.904802568999997</v>
      </c>
      <c r="K26" s="12">
        <v>32.90369279571464</v>
      </c>
    </row>
  </sheetData>
  <mergeCells count="13">
    <mergeCell ref="J4:J5"/>
    <mergeCell ref="K4:K5"/>
    <mergeCell ref="D7:K7"/>
    <mergeCell ref="E1:K1"/>
    <mergeCell ref="D2:K2"/>
    <mergeCell ref="E3:F3"/>
    <mergeCell ref="G3:I3"/>
    <mergeCell ref="J3:K3"/>
    <mergeCell ref="E4:E5"/>
    <mergeCell ref="F4:F5"/>
    <mergeCell ref="G4:G5"/>
    <mergeCell ref="H4:H5"/>
    <mergeCell ref="I4:I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D1:N2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8.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2.0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875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310"/>
      <c r="E2" s="310"/>
      <c r="F2" s="310"/>
      <c r="G2" s="310"/>
      <c r="H2" s="310"/>
      <c r="I2" s="310"/>
      <c r="J2" s="310"/>
      <c r="K2" s="310"/>
      <c r="L2" s="310"/>
      <c r="M2" s="310"/>
    </row>
    <row r="3" spans="4:14" ht="41.25" customHeight="1" x14ac:dyDescent="0.2">
      <c r="D3" s="435"/>
      <c r="E3" s="335" t="s">
        <v>497</v>
      </c>
      <c r="F3" s="336"/>
      <c r="G3" s="337"/>
      <c r="H3" s="335" t="s">
        <v>441</v>
      </c>
      <c r="I3" s="336"/>
      <c r="J3" s="337"/>
      <c r="K3" s="335" t="s">
        <v>498</v>
      </c>
      <c r="L3" s="336"/>
      <c r="M3" s="337"/>
    </row>
    <row r="4" spans="4:14" ht="12.75" customHeight="1" x14ac:dyDescent="0.2">
      <c r="D4" s="436"/>
      <c r="E4" s="347" t="s">
        <v>499</v>
      </c>
      <c r="F4" s="335" t="s">
        <v>337</v>
      </c>
      <c r="G4" s="337"/>
      <c r="H4" s="347" t="s">
        <v>382</v>
      </c>
      <c r="I4" s="347" t="s">
        <v>500</v>
      </c>
      <c r="J4" s="347" t="s">
        <v>437</v>
      </c>
      <c r="K4" s="347" t="s">
        <v>501</v>
      </c>
      <c r="L4" s="347" t="s">
        <v>502</v>
      </c>
      <c r="M4" s="347" t="s">
        <v>503</v>
      </c>
    </row>
    <row r="5" spans="4:14" ht="12.75" customHeight="1" x14ac:dyDescent="0.2">
      <c r="D5" s="436"/>
      <c r="E5" s="429"/>
      <c r="F5" s="347" t="s">
        <v>438</v>
      </c>
      <c r="G5" s="347" t="s">
        <v>444</v>
      </c>
      <c r="H5" s="429"/>
      <c r="I5" s="429"/>
      <c r="J5" s="429"/>
      <c r="K5" s="429"/>
      <c r="L5" s="429"/>
      <c r="M5" s="429"/>
    </row>
    <row r="6" spans="4:14" ht="64.5" customHeight="1" x14ac:dyDescent="0.2">
      <c r="D6" s="436"/>
      <c r="E6" s="355"/>
      <c r="F6" s="355"/>
      <c r="G6" s="355"/>
      <c r="H6" s="355"/>
      <c r="I6" s="355"/>
      <c r="J6" s="355"/>
      <c r="K6" s="355"/>
      <c r="L6" s="355"/>
      <c r="M6" s="355"/>
    </row>
    <row r="7" spans="4:14" x14ac:dyDescent="0.2">
      <c r="D7" s="437"/>
      <c r="E7" s="116">
        <v>1</v>
      </c>
      <c r="F7" s="117">
        <v>2</v>
      </c>
      <c r="G7" s="117">
        <v>3</v>
      </c>
      <c r="H7" s="117">
        <v>4</v>
      </c>
      <c r="I7" s="117">
        <v>5</v>
      </c>
      <c r="J7" s="117">
        <v>6</v>
      </c>
      <c r="K7" s="118">
        <v>7</v>
      </c>
      <c r="L7" s="118">
        <v>8</v>
      </c>
      <c r="M7" s="118">
        <v>9</v>
      </c>
    </row>
    <row r="8" spans="4:14" ht="15" customHeight="1" x14ac:dyDescent="0.2">
      <c r="D8" s="432" t="s">
        <v>345</v>
      </c>
      <c r="E8" s="433"/>
      <c r="F8" s="433"/>
      <c r="G8" s="433"/>
      <c r="H8" s="433"/>
      <c r="I8" s="433"/>
      <c r="J8" s="433"/>
      <c r="K8" s="433"/>
      <c r="L8" s="433"/>
      <c r="M8" s="434"/>
    </row>
    <row r="9" spans="4:14" x14ac:dyDescent="0.2">
      <c r="D9" s="129" t="s">
        <v>440</v>
      </c>
      <c r="E9" s="105"/>
      <c r="F9" s="105"/>
      <c r="G9" s="105"/>
      <c r="H9" s="105"/>
      <c r="I9" s="105"/>
      <c r="J9" s="105"/>
      <c r="K9" s="104"/>
      <c r="L9" s="104"/>
      <c r="M9" s="104"/>
    </row>
    <row r="10" spans="4:14" ht="30" x14ac:dyDescent="0.2">
      <c r="D10" s="153" t="s">
        <v>504</v>
      </c>
      <c r="E10" s="105"/>
      <c r="F10" s="105"/>
      <c r="G10" s="105"/>
      <c r="H10" s="105"/>
      <c r="I10" s="105"/>
      <c r="J10" s="105"/>
      <c r="K10" s="104"/>
      <c r="L10" s="104"/>
      <c r="M10" s="104"/>
    </row>
    <row r="11" spans="4:14" x14ac:dyDescent="0.25">
      <c r="D11" s="106" t="s">
        <v>481</v>
      </c>
      <c r="E11" s="12">
        <v>19.573</v>
      </c>
      <c r="F11" s="12">
        <v>9.4281819451736748</v>
      </c>
      <c r="G11" s="12">
        <v>14.69632010091378</v>
      </c>
      <c r="H11" s="12">
        <v>0.73545870000000002</v>
      </c>
      <c r="I11" s="12">
        <v>1.9928536363930709</v>
      </c>
      <c r="J11" s="12">
        <v>3.7575164767792366E-2</v>
      </c>
      <c r="K11" s="27">
        <v>19.388999999999999</v>
      </c>
      <c r="L11" s="27">
        <v>0.52800000000000002</v>
      </c>
      <c r="M11" s="27" t="s">
        <v>25</v>
      </c>
    </row>
    <row r="12" spans="4:14" x14ac:dyDescent="0.25">
      <c r="D12" s="131" t="s">
        <v>505</v>
      </c>
      <c r="E12" s="12">
        <v>35.85</v>
      </c>
      <c r="F12" s="12">
        <v>17.268702944590824</v>
      </c>
      <c r="G12" s="12">
        <v>26.917849875734891</v>
      </c>
      <c r="H12" s="12">
        <v>3.7062903</v>
      </c>
      <c r="I12" s="12">
        <v>10.042840069582924</v>
      </c>
      <c r="J12" s="12">
        <v>0.1033832719665272</v>
      </c>
      <c r="K12" s="27">
        <v>35.662999999999997</v>
      </c>
      <c r="L12" s="27">
        <v>1.4750000000000001</v>
      </c>
      <c r="M12" s="27">
        <v>0.158</v>
      </c>
    </row>
    <row r="13" spans="4:14" x14ac:dyDescent="0.25">
      <c r="D13" s="131" t="s">
        <v>506</v>
      </c>
      <c r="E13" s="12">
        <v>25.526</v>
      </c>
      <c r="F13" s="12">
        <v>12.295701851147152</v>
      </c>
      <c r="G13" s="12">
        <v>19.166109788786859</v>
      </c>
      <c r="H13" s="12">
        <v>5.0814327709999993</v>
      </c>
      <c r="I13" s="12">
        <v>13.769028465873431</v>
      </c>
      <c r="J13" s="12">
        <v>0.19906890115960196</v>
      </c>
      <c r="K13" s="27">
        <v>25.236999999999998</v>
      </c>
      <c r="L13" s="27">
        <v>2.3919999999999999</v>
      </c>
      <c r="M13" s="27">
        <v>0.14299999999999999</v>
      </c>
    </row>
    <row r="14" spans="4:14" x14ac:dyDescent="0.25">
      <c r="D14" s="131" t="s">
        <v>507</v>
      </c>
      <c r="E14" s="12">
        <v>15.845000000000001</v>
      </c>
      <c r="F14" s="12">
        <v>7.6324295162354705</v>
      </c>
      <c r="G14" s="12">
        <v>11.89716405246916</v>
      </c>
      <c r="H14" s="12">
        <v>4.7194905</v>
      </c>
      <c r="I14" s="12">
        <v>12.788282747688692</v>
      </c>
      <c r="J14" s="12">
        <v>0.29785361312716946</v>
      </c>
      <c r="K14" s="27">
        <v>15.593999999999999</v>
      </c>
      <c r="L14" s="27">
        <v>2.1800000000000002</v>
      </c>
      <c r="M14" s="27">
        <v>0.10299999999999999</v>
      </c>
    </row>
    <row r="15" spans="4:14" x14ac:dyDescent="0.25">
      <c r="D15" s="131" t="s">
        <v>508</v>
      </c>
      <c r="E15" s="12">
        <v>19.489000000000001</v>
      </c>
      <c r="F15" s="12">
        <v>9.3877197123327925</v>
      </c>
      <c r="G15" s="12">
        <v>14.633248988234234</v>
      </c>
      <c r="H15" s="12">
        <v>7.9757290710000008</v>
      </c>
      <c r="I15" s="12">
        <v>21.611629153381802</v>
      </c>
      <c r="J15" s="12">
        <v>0.40924260203191548</v>
      </c>
      <c r="K15" s="27">
        <v>19.16</v>
      </c>
      <c r="L15" s="27">
        <v>3.3959999999999999</v>
      </c>
      <c r="M15" s="27">
        <v>0.128</v>
      </c>
    </row>
    <row r="16" spans="4:14" x14ac:dyDescent="0.25">
      <c r="D16" s="131" t="s">
        <v>509</v>
      </c>
      <c r="E16" s="12">
        <v>13.28</v>
      </c>
      <c r="F16" s="12">
        <v>6.3968863348442442</v>
      </c>
      <c r="G16" s="12">
        <v>9.9712425760044443</v>
      </c>
      <c r="H16" s="12">
        <v>6.5299616269999996</v>
      </c>
      <c r="I16" s="12">
        <v>17.694070073376199</v>
      </c>
      <c r="J16" s="12">
        <v>0.49171397793674698</v>
      </c>
      <c r="K16" s="27">
        <v>13.000999999999999</v>
      </c>
      <c r="L16" s="27">
        <v>2.5099999999999998</v>
      </c>
      <c r="M16" s="27">
        <v>6.6000000000000003E-2</v>
      </c>
    </row>
    <row r="17" spans="4:13" x14ac:dyDescent="0.25">
      <c r="D17" s="131" t="s">
        <v>510</v>
      </c>
      <c r="E17" s="12">
        <v>2.39</v>
      </c>
      <c r="F17" s="12">
        <v>1.1512468629727217</v>
      </c>
      <c r="G17" s="12">
        <v>1.7945233250489927</v>
      </c>
      <c r="H17" s="12">
        <v>1.9129297999999999</v>
      </c>
      <c r="I17" s="12">
        <v>5.1834169724209795</v>
      </c>
      <c r="J17" s="12">
        <v>0.80038903765690372</v>
      </c>
      <c r="K17" s="27">
        <v>2.3340000000000001</v>
      </c>
      <c r="L17" s="27">
        <v>0.64800000000000002</v>
      </c>
      <c r="M17" s="27">
        <v>1.9E-2</v>
      </c>
    </row>
    <row r="18" spans="4:13" x14ac:dyDescent="0.25">
      <c r="D18" s="131" t="s">
        <v>511</v>
      </c>
      <c r="E18" s="12">
        <v>0.73099999999999998</v>
      </c>
      <c r="F18" s="12">
        <v>0.3521177643652969</v>
      </c>
      <c r="G18" s="12">
        <v>0.54886884962795557</v>
      </c>
      <c r="H18" s="12">
        <v>0.99195809999999995</v>
      </c>
      <c r="I18" s="12">
        <v>2.6878835028188006</v>
      </c>
      <c r="J18" s="12">
        <v>1.3569878248974008</v>
      </c>
      <c r="K18" s="27">
        <v>0.71599999999999997</v>
      </c>
      <c r="L18" s="27">
        <v>0.22600000000000001</v>
      </c>
      <c r="M18" s="27">
        <v>0.01</v>
      </c>
    </row>
    <row r="19" spans="4:13" x14ac:dyDescent="0.25">
      <c r="D19" s="131" t="s">
        <v>512</v>
      </c>
      <c r="E19" s="12">
        <v>0.30299999999999999</v>
      </c>
      <c r="F19" s="12">
        <v>0.14595305417603963</v>
      </c>
      <c r="G19" s="12">
        <v>0.22750651359407731</v>
      </c>
      <c r="H19" s="12">
        <v>1.7108939000000001</v>
      </c>
      <c r="I19" s="12">
        <v>4.6359654595121702</v>
      </c>
      <c r="J19" s="12">
        <v>5.6465145214521453</v>
      </c>
      <c r="K19" s="27">
        <v>0.29799999999999999</v>
      </c>
      <c r="L19" s="27">
        <v>8.7999999999999995E-2</v>
      </c>
      <c r="M19" s="27" t="s">
        <v>25</v>
      </c>
    </row>
    <row r="20" spans="4:13" x14ac:dyDescent="0.25">
      <c r="D20" s="154" t="s">
        <v>513</v>
      </c>
      <c r="E20" s="12">
        <v>0.154</v>
      </c>
      <c r="F20" s="12">
        <v>7.4180760208284166E-2</v>
      </c>
      <c r="G20" s="12">
        <v>0.11563037324583468</v>
      </c>
      <c r="H20" s="12">
        <v>1.8187063999999999</v>
      </c>
      <c r="I20" s="12">
        <v>4.9281022343897103</v>
      </c>
      <c r="J20" s="12">
        <v>11.809781818181818</v>
      </c>
      <c r="K20" s="27">
        <v>0.152</v>
      </c>
      <c r="L20" s="27">
        <v>0.113</v>
      </c>
      <c r="M20" s="27">
        <v>5.0000000000000001E-3</v>
      </c>
    </row>
    <row r="21" spans="4:13" x14ac:dyDescent="0.25">
      <c r="D21" s="154" t="s">
        <v>514</v>
      </c>
      <c r="E21" s="12">
        <v>4.2000000000000003E-2</v>
      </c>
      <c r="F21" s="12">
        <v>2.0231116420441134E-2</v>
      </c>
      <c r="G21" s="12">
        <v>3.1535556339773091E-2</v>
      </c>
      <c r="H21" s="12">
        <v>1.7219514</v>
      </c>
      <c r="I21" s="12">
        <v>4.6659276845622184</v>
      </c>
      <c r="J21" s="12">
        <v>40.998842857142854</v>
      </c>
      <c r="K21" s="27">
        <v>3.7999999999999999E-2</v>
      </c>
      <c r="L21" s="27">
        <v>2.5000000000000001E-2</v>
      </c>
      <c r="M21" s="27">
        <v>5.0000000000000001E-3</v>
      </c>
    </row>
    <row r="22" spans="4:13" x14ac:dyDescent="0.25">
      <c r="D22" s="107" t="s">
        <v>201</v>
      </c>
      <c r="E22" s="12">
        <v>133.18299999999999</v>
      </c>
      <c r="F22" s="12">
        <v>64.153351862466948</v>
      </c>
      <c r="G22" s="12">
        <v>100</v>
      </c>
      <c r="H22" s="12">
        <v>36.904802568999997</v>
      </c>
      <c r="I22" s="12">
        <v>100</v>
      </c>
      <c r="J22" s="12">
        <v>0.2770984477673577</v>
      </c>
      <c r="K22" s="27">
        <v>131.58199999999999</v>
      </c>
      <c r="L22" s="27">
        <v>13.581</v>
      </c>
      <c r="M22" s="27">
        <v>0.72799999999999998</v>
      </c>
    </row>
    <row r="23" spans="4:13" ht="30" x14ac:dyDescent="0.25">
      <c r="D23" s="109" t="s">
        <v>376</v>
      </c>
      <c r="E23" s="12">
        <v>74.418000000000006</v>
      </c>
      <c r="F23" s="12">
        <v>35.846648137533059</v>
      </c>
      <c r="G23" s="105" t="s">
        <v>377</v>
      </c>
      <c r="H23" s="105" t="s">
        <v>377</v>
      </c>
      <c r="I23" s="105" t="s">
        <v>377</v>
      </c>
      <c r="J23" s="105" t="s">
        <v>377</v>
      </c>
      <c r="K23" s="27">
        <v>2.0699999999999998</v>
      </c>
      <c r="L23" s="27">
        <v>5.2999999999999999E-2</v>
      </c>
      <c r="M23" s="27">
        <v>2.1999999999999999E-2</v>
      </c>
    </row>
    <row r="24" spans="4:13" x14ac:dyDescent="0.25">
      <c r="D24" s="110" t="s">
        <v>378</v>
      </c>
      <c r="E24" s="12">
        <v>207.601</v>
      </c>
      <c r="F24" s="12">
        <v>100</v>
      </c>
      <c r="G24" s="105" t="s">
        <v>377</v>
      </c>
      <c r="H24" s="12">
        <v>36.904802568999997</v>
      </c>
      <c r="I24" s="12">
        <v>100</v>
      </c>
      <c r="J24" s="12">
        <v>0.17776794220162714</v>
      </c>
      <c r="K24" s="27">
        <v>133.65199999999999</v>
      </c>
      <c r="L24" s="27">
        <v>13.634</v>
      </c>
      <c r="M24" s="27">
        <v>0.75</v>
      </c>
    </row>
  </sheetData>
  <mergeCells count="17">
    <mergeCell ref="E1:M1"/>
    <mergeCell ref="D2:M2"/>
    <mergeCell ref="D3:D7"/>
    <mergeCell ref="E3:G3"/>
    <mergeCell ref="H3:J3"/>
    <mergeCell ref="K3:M3"/>
    <mergeCell ref="E4:E6"/>
    <mergeCell ref="F4:G4"/>
    <mergeCell ref="H4:H6"/>
    <mergeCell ref="I4:I6"/>
    <mergeCell ref="D8:M8"/>
    <mergeCell ref="J4:J6"/>
    <mergeCell ref="K4:K6"/>
    <mergeCell ref="L4:L6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D1:N2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885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310"/>
      <c r="E2" s="310"/>
      <c r="F2" s="310"/>
      <c r="G2" s="310"/>
      <c r="H2" s="310"/>
      <c r="I2" s="310"/>
      <c r="J2" s="310"/>
      <c r="K2" s="310"/>
      <c r="L2" s="310"/>
      <c r="M2" s="310"/>
    </row>
    <row r="3" spans="4:14" ht="37.5" customHeight="1" x14ac:dyDescent="0.2">
      <c r="D3" s="435"/>
      <c r="E3" s="335" t="s">
        <v>497</v>
      </c>
      <c r="F3" s="336"/>
      <c r="G3" s="337"/>
      <c r="H3" s="335" t="s">
        <v>515</v>
      </c>
      <c r="I3" s="336"/>
      <c r="J3" s="337"/>
      <c r="K3" s="335" t="s">
        <v>498</v>
      </c>
      <c r="L3" s="336"/>
      <c r="M3" s="337"/>
    </row>
    <row r="4" spans="4:14" ht="12.75" customHeight="1" x14ac:dyDescent="0.2">
      <c r="D4" s="436"/>
      <c r="E4" s="347" t="s">
        <v>499</v>
      </c>
      <c r="F4" s="335" t="s">
        <v>337</v>
      </c>
      <c r="G4" s="337"/>
      <c r="H4" s="347" t="s">
        <v>382</v>
      </c>
      <c r="I4" s="347" t="s">
        <v>500</v>
      </c>
      <c r="J4" s="347" t="s">
        <v>437</v>
      </c>
      <c r="K4" s="347" t="s">
        <v>501</v>
      </c>
      <c r="L4" s="347" t="s">
        <v>502</v>
      </c>
      <c r="M4" s="347" t="s">
        <v>503</v>
      </c>
    </row>
    <row r="5" spans="4:14" ht="12.75" customHeight="1" x14ac:dyDescent="0.2">
      <c r="D5" s="436"/>
      <c r="E5" s="429"/>
      <c r="F5" s="347" t="s">
        <v>438</v>
      </c>
      <c r="G5" s="347" t="s">
        <v>444</v>
      </c>
      <c r="H5" s="429"/>
      <c r="I5" s="429"/>
      <c r="J5" s="429"/>
      <c r="K5" s="429"/>
      <c r="L5" s="429"/>
      <c r="M5" s="429"/>
    </row>
    <row r="6" spans="4:14" ht="60.75" customHeight="1" x14ac:dyDescent="0.2">
      <c r="D6" s="436"/>
      <c r="E6" s="355"/>
      <c r="F6" s="355"/>
      <c r="G6" s="355"/>
      <c r="H6" s="355"/>
      <c r="I6" s="355"/>
      <c r="J6" s="355"/>
      <c r="K6" s="355"/>
      <c r="L6" s="355"/>
      <c r="M6" s="355"/>
    </row>
    <row r="7" spans="4:14" x14ac:dyDescent="0.2">
      <c r="D7" s="437"/>
      <c r="E7" s="116">
        <v>1</v>
      </c>
      <c r="F7" s="117">
        <v>2</v>
      </c>
      <c r="G7" s="117">
        <v>3</v>
      </c>
      <c r="H7" s="117">
        <v>4</v>
      </c>
      <c r="I7" s="117">
        <v>5</v>
      </c>
      <c r="J7" s="117">
        <v>6</v>
      </c>
      <c r="K7" s="118">
        <v>7</v>
      </c>
      <c r="L7" s="118">
        <v>8</v>
      </c>
      <c r="M7" s="118">
        <v>9</v>
      </c>
    </row>
    <row r="8" spans="4:14" ht="15" customHeight="1" x14ac:dyDescent="0.2">
      <c r="D8" s="432" t="s">
        <v>345</v>
      </c>
      <c r="E8" s="433"/>
      <c r="F8" s="433"/>
      <c r="G8" s="433"/>
      <c r="H8" s="433"/>
      <c r="I8" s="433"/>
      <c r="J8" s="433"/>
      <c r="K8" s="433"/>
      <c r="L8" s="433"/>
      <c r="M8" s="434"/>
    </row>
    <row r="9" spans="4:14" x14ac:dyDescent="0.2">
      <c r="D9" s="129" t="s">
        <v>440</v>
      </c>
      <c r="E9" s="105"/>
      <c r="F9" s="105"/>
      <c r="G9" s="105"/>
      <c r="H9" s="105"/>
      <c r="I9" s="105"/>
      <c r="J9" s="105"/>
      <c r="K9" s="104"/>
      <c r="L9" s="104"/>
      <c r="M9" s="104"/>
    </row>
    <row r="10" spans="4:14" ht="30" x14ac:dyDescent="0.2">
      <c r="D10" s="153" t="s">
        <v>504</v>
      </c>
      <c r="E10" s="105"/>
      <c r="F10" s="105"/>
      <c r="G10" s="105"/>
      <c r="H10" s="105"/>
      <c r="I10" s="105"/>
      <c r="J10" s="105"/>
      <c r="K10" s="104"/>
      <c r="L10" s="104"/>
      <c r="M10" s="104"/>
    </row>
    <row r="11" spans="4:14" x14ac:dyDescent="0.25">
      <c r="D11" s="155" t="s">
        <v>481</v>
      </c>
      <c r="E11" s="12">
        <v>44.777999999999999</v>
      </c>
      <c r="F11" s="12">
        <v>21.569260263678885</v>
      </c>
      <c r="G11" s="12">
        <v>36.027613285272913</v>
      </c>
      <c r="H11" s="12">
        <v>1.6817431519999999</v>
      </c>
      <c r="I11" s="12">
        <v>12.375573521568752</v>
      </c>
      <c r="J11" s="12">
        <v>3.7557352985841265E-2</v>
      </c>
      <c r="K11" s="27">
        <v>44.529000000000003</v>
      </c>
      <c r="L11" s="27">
        <v>2.7349999999999999</v>
      </c>
      <c r="M11" s="27">
        <v>0.219</v>
      </c>
    </row>
    <row r="12" spans="4:14" x14ac:dyDescent="0.25">
      <c r="D12" s="156" t="s">
        <v>516</v>
      </c>
      <c r="E12" s="12">
        <v>11.7</v>
      </c>
      <c r="F12" s="12">
        <v>5.6358110028371735</v>
      </c>
      <c r="G12" s="12">
        <v>9.4136199794026769</v>
      </c>
      <c r="H12" s="12">
        <v>0.88312893200000009</v>
      </c>
      <c r="I12" s="12">
        <v>6.4987492376543905</v>
      </c>
      <c r="J12" s="12">
        <v>7.5481105299145312E-2</v>
      </c>
      <c r="K12" s="27">
        <v>11.676</v>
      </c>
      <c r="L12" s="27">
        <v>0.72499999999999998</v>
      </c>
      <c r="M12" s="27">
        <v>7.0000000000000007E-2</v>
      </c>
    </row>
    <row r="13" spans="4:14" x14ac:dyDescent="0.25">
      <c r="D13" s="156" t="s">
        <v>517</v>
      </c>
      <c r="E13" s="12">
        <v>30.388000000000002</v>
      </c>
      <c r="F13" s="12">
        <v>14.637694423437267</v>
      </c>
      <c r="G13" s="12">
        <v>24.449665293511842</v>
      </c>
      <c r="H13" s="12">
        <v>3.0912617669999998</v>
      </c>
      <c r="I13" s="12">
        <v>22.747907268971019</v>
      </c>
      <c r="J13" s="12">
        <v>0.10172639749243122</v>
      </c>
      <c r="K13" s="27">
        <v>30.297000000000001</v>
      </c>
      <c r="L13" s="27">
        <v>2.6869999999999998</v>
      </c>
      <c r="M13" s="27">
        <v>0.13200000000000001</v>
      </c>
    </row>
    <row r="14" spans="4:14" x14ac:dyDescent="0.25">
      <c r="D14" s="156" t="s">
        <v>518</v>
      </c>
      <c r="E14" s="12">
        <v>14.23</v>
      </c>
      <c r="F14" s="12">
        <v>6.854494920544699</v>
      </c>
      <c r="G14" s="12">
        <v>11.449214727085479</v>
      </c>
      <c r="H14" s="12">
        <v>2.0918293069999998</v>
      </c>
      <c r="I14" s="12">
        <v>15.393306256406692</v>
      </c>
      <c r="J14" s="12">
        <v>0.14700135678144766</v>
      </c>
      <c r="K14" s="27">
        <v>14.183</v>
      </c>
      <c r="L14" s="27">
        <v>1.786</v>
      </c>
      <c r="M14" s="27">
        <v>8.8999999999999996E-2</v>
      </c>
    </row>
    <row r="15" spans="4:14" x14ac:dyDescent="0.25">
      <c r="D15" s="156" t="s">
        <v>484</v>
      </c>
      <c r="E15" s="12">
        <v>12.278</v>
      </c>
      <c r="F15" s="12">
        <v>5.9142297002422914</v>
      </c>
      <c r="G15" s="12">
        <v>9.8786688980432551</v>
      </c>
      <c r="H15" s="12">
        <v>2.3529556200000004</v>
      </c>
      <c r="I15" s="12">
        <v>17.314876670476483</v>
      </c>
      <c r="J15" s="12">
        <v>0.19163997556605311</v>
      </c>
      <c r="K15" s="27">
        <v>12.233000000000001</v>
      </c>
      <c r="L15" s="27">
        <v>1.8740000000000001</v>
      </c>
      <c r="M15" s="27">
        <v>8.1000000000000003E-2</v>
      </c>
    </row>
    <row r="16" spans="4:14" x14ac:dyDescent="0.25">
      <c r="D16" s="156" t="s">
        <v>485</v>
      </c>
      <c r="E16" s="12">
        <v>4.782</v>
      </c>
      <c r="F16" s="12">
        <v>2.303457112441655</v>
      </c>
      <c r="G16" s="12">
        <v>3.847515447991761</v>
      </c>
      <c r="H16" s="12">
        <v>1.1528771870000001</v>
      </c>
      <c r="I16" s="12">
        <v>8.4837666037708157</v>
      </c>
      <c r="J16" s="12">
        <v>0.24108682287745714</v>
      </c>
      <c r="K16" s="27">
        <v>4.7510000000000003</v>
      </c>
      <c r="L16" s="27">
        <v>0.67600000000000005</v>
      </c>
      <c r="M16" s="27">
        <v>2.5999999999999999E-2</v>
      </c>
    </row>
    <row r="17" spans="4:13" x14ac:dyDescent="0.25">
      <c r="D17" s="156" t="s">
        <v>486</v>
      </c>
      <c r="E17" s="12">
        <v>2.9550000000000001</v>
      </c>
      <c r="F17" s="12">
        <v>1.4234035481524656</v>
      </c>
      <c r="G17" s="12">
        <v>2.377542481977343</v>
      </c>
      <c r="H17" s="12">
        <v>0.86228468199999997</v>
      </c>
      <c r="I17" s="12">
        <v>6.3453610415614357</v>
      </c>
      <c r="J17" s="12">
        <v>0.29180530693739426</v>
      </c>
      <c r="K17" s="27">
        <v>2.9390000000000001</v>
      </c>
      <c r="L17" s="27">
        <v>0.54500000000000004</v>
      </c>
      <c r="M17" s="27">
        <v>1.7999999999999999E-2</v>
      </c>
    </row>
    <row r="18" spans="4:13" x14ac:dyDescent="0.25">
      <c r="D18" s="156" t="s">
        <v>519</v>
      </c>
      <c r="E18" s="12">
        <v>2.0249999999999999</v>
      </c>
      <c r="F18" s="12">
        <v>0.97542882741412618</v>
      </c>
      <c r="G18" s="12">
        <v>1.6292803810504635</v>
      </c>
      <c r="H18" s="12">
        <v>0.73196684200000006</v>
      </c>
      <c r="I18" s="12">
        <v>5.3863810640458007</v>
      </c>
      <c r="J18" s="12">
        <v>0.36146510716049385</v>
      </c>
      <c r="K18" s="27">
        <v>2.0169999999999999</v>
      </c>
      <c r="L18" s="27">
        <v>0.36699999999999999</v>
      </c>
      <c r="M18" s="27">
        <v>1.2999999999999999E-2</v>
      </c>
    </row>
    <row r="19" spans="4:13" x14ac:dyDescent="0.25">
      <c r="D19" s="156" t="s">
        <v>520</v>
      </c>
      <c r="E19" s="12">
        <v>1.032</v>
      </c>
      <c r="F19" s="12">
        <v>0.49710743204512503</v>
      </c>
      <c r="G19" s="12">
        <v>0.83032955715756951</v>
      </c>
      <c r="H19" s="12">
        <v>0.52308266900000011</v>
      </c>
      <c r="I19" s="12">
        <v>3.8492489298198809</v>
      </c>
      <c r="J19" s="12">
        <v>0.50686305135658927</v>
      </c>
      <c r="K19" s="27">
        <v>1.026</v>
      </c>
      <c r="L19" s="27">
        <v>0.33800000000000002</v>
      </c>
      <c r="M19" s="27">
        <v>4.0000000000000001E-3</v>
      </c>
    </row>
    <row r="20" spans="4:13" x14ac:dyDescent="0.25">
      <c r="D20" s="157" t="s">
        <v>521</v>
      </c>
      <c r="E20" s="12">
        <v>0.12</v>
      </c>
      <c r="F20" s="12">
        <v>5.7803189772688959E-2</v>
      </c>
      <c r="G20" s="12">
        <v>9.6549948506694128E-2</v>
      </c>
      <c r="H20" s="12">
        <v>0.21808369999999999</v>
      </c>
      <c r="I20" s="12">
        <v>1.6048294057246995</v>
      </c>
      <c r="J20" s="12">
        <v>1.8173641666666667</v>
      </c>
      <c r="K20" s="27">
        <v>0.12</v>
      </c>
      <c r="L20" s="27">
        <v>6.8000000000000005E-2</v>
      </c>
      <c r="M20" s="27" t="s">
        <v>26</v>
      </c>
    </row>
    <row r="21" spans="4:13" x14ac:dyDescent="0.25">
      <c r="D21" s="157" t="s">
        <v>522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27" t="s">
        <v>26</v>
      </c>
      <c r="L21" s="27" t="s">
        <v>26</v>
      </c>
      <c r="M21" s="27" t="s">
        <v>26</v>
      </c>
    </row>
    <row r="22" spans="4:13" x14ac:dyDescent="0.25">
      <c r="D22" s="158" t="s">
        <v>201</v>
      </c>
      <c r="E22" s="12">
        <v>124.288</v>
      </c>
      <c r="F22" s="12">
        <v>59.868690420566374</v>
      </c>
      <c r="G22" s="12">
        <v>100</v>
      </c>
      <c r="H22" s="12">
        <v>13.589213858000004</v>
      </c>
      <c r="I22" s="12">
        <v>100</v>
      </c>
      <c r="J22" s="12">
        <v>0.10933649151969622</v>
      </c>
      <c r="K22" s="27">
        <v>123.771</v>
      </c>
      <c r="L22" s="27">
        <v>11.801</v>
      </c>
      <c r="M22" s="27">
        <v>0.65200000000000002</v>
      </c>
    </row>
    <row r="23" spans="4:13" ht="30" x14ac:dyDescent="0.25">
      <c r="D23" s="109" t="s">
        <v>376</v>
      </c>
      <c r="E23" s="12">
        <v>83.313000000000002</v>
      </c>
      <c r="F23" s="12">
        <v>40.131309579433626</v>
      </c>
      <c r="G23" s="105" t="s">
        <v>377</v>
      </c>
      <c r="H23" s="105" t="s">
        <v>377</v>
      </c>
      <c r="I23" s="105" t="s">
        <v>377</v>
      </c>
      <c r="J23" s="105" t="s">
        <v>377</v>
      </c>
      <c r="K23" s="27">
        <v>9.8810000000000002</v>
      </c>
      <c r="L23" s="27">
        <v>1.833</v>
      </c>
      <c r="M23" s="27">
        <v>9.8000000000000004E-2</v>
      </c>
    </row>
    <row r="24" spans="4:13" x14ac:dyDescent="0.25">
      <c r="D24" s="159" t="s">
        <v>378</v>
      </c>
      <c r="E24" s="12">
        <v>207.601</v>
      </c>
      <c r="F24" s="12">
        <v>100</v>
      </c>
      <c r="G24" s="105" t="s">
        <v>377</v>
      </c>
      <c r="H24" s="12">
        <v>13.589213858000004</v>
      </c>
      <c r="I24" s="12">
        <v>100</v>
      </c>
      <c r="J24" s="12">
        <v>6.5458325624635744E-2</v>
      </c>
      <c r="K24" s="27">
        <v>133.65199999999999</v>
      </c>
      <c r="L24" s="27">
        <v>13.634</v>
      </c>
      <c r="M24" s="27">
        <v>0.75</v>
      </c>
    </row>
  </sheetData>
  <mergeCells count="17">
    <mergeCell ref="E1:M1"/>
    <mergeCell ref="D2:M2"/>
    <mergeCell ref="D3:D7"/>
    <mergeCell ref="E3:G3"/>
    <mergeCell ref="H3:J3"/>
    <mergeCell ref="K3:M3"/>
    <mergeCell ref="E4:E6"/>
    <mergeCell ref="F4:G4"/>
    <mergeCell ref="H4:H6"/>
    <mergeCell ref="I4:I6"/>
    <mergeCell ref="D8:M8"/>
    <mergeCell ref="J4:J6"/>
    <mergeCell ref="K4:K6"/>
    <mergeCell ref="L4:L6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D1:N2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886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310"/>
      <c r="E2" s="310"/>
      <c r="F2" s="310"/>
      <c r="G2" s="310"/>
      <c r="H2" s="310"/>
      <c r="I2" s="310"/>
      <c r="J2" s="310"/>
      <c r="K2" s="310"/>
      <c r="L2" s="310"/>
      <c r="M2" s="310"/>
    </row>
    <row r="3" spans="4:14" ht="30.75" customHeight="1" x14ac:dyDescent="0.2">
      <c r="D3" s="435"/>
      <c r="E3" s="335" t="s">
        <v>497</v>
      </c>
      <c r="F3" s="336"/>
      <c r="G3" s="337"/>
      <c r="H3" s="335" t="s">
        <v>523</v>
      </c>
      <c r="I3" s="336"/>
      <c r="J3" s="337"/>
      <c r="K3" s="335" t="s">
        <v>498</v>
      </c>
      <c r="L3" s="336"/>
      <c r="M3" s="337"/>
    </row>
    <row r="4" spans="4:14" ht="15" customHeight="1" x14ac:dyDescent="0.2">
      <c r="D4" s="436"/>
      <c r="E4" s="347" t="s">
        <v>499</v>
      </c>
      <c r="F4" s="335" t="s">
        <v>337</v>
      </c>
      <c r="G4" s="337"/>
      <c r="H4" s="347" t="s">
        <v>382</v>
      </c>
      <c r="I4" s="347" t="s">
        <v>365</v>
      </c>
      <c r="J4" s="347" t="s">
        <v>437</v>
      </c>
      <c r="K4" s="347" t="s">
        <v>501</v>
      </c>
      <c r="L4" s="347" t="s">
        <v>502</v>
      </c>
      <c r="M4" s="347" t="s">
        <v>503</v>
      </c>
    </row>
    <row r="5" spans="4:14" ht="12.75" customHeight="1" x14ac:dyDescent="0.2">
      <c r="D5" s="436"/>
      <c r="E5" s="429"/>
      <c r="F5" s="347" t="s">
        <v>438</v>
      </c>
      <c r="G5" s="347" t="s">
        <v>444</v>
      </c>
      <c r="H5" s="429"/>
      <c r="I5" s="429"/>
      <c r="J5" s="429"/>
      <c r="K5" s="429"/>
      <c r="L5" s="429"/>
      <c r="M5" s="429"/>
    </row>
    <row r="6" spans="4:14" ht="56.25" customHeight="1" x14ac:dyDescent="0.2">
      <c r="D6" s="436"/>
      <c r="E6" s="355"/>
      <c r="F6" s="355"/>
      <c r="G6" s="355"/>
      <c r="H6" s="355"/>
      <c r="I6" s="355"/>
      <c r="J6" s="355"/>
      <c r="K6" s="355"/>
      <c r="L6" s="355"/>
      <c r="M6" s="355"/>
    </row>
    <row r="7" spans="4:14" x14ac:dyDescent="0.2">
      <c r="D7" s="437"/>
      <c r="E7" s="160">
        <v>1</v>
      </c>
      <c r="F7" s="161">
        <v>2</v>
      </c>
      <c r="G7" s="161">
        <v>3</v>
      </c>
      <c r="H7" s="161">
        <v>4</v>
      </c>
      <c r="I7" s="161">
        <v>5</v>
      </c>
      <c r="J7" s="161">
        <v>6</v>
      </c>
      <c r="K7" s="162">
        <v>7</v>
      </c>
      <c r="L7" s="162">
        <v>8</v>
      </c>
      <c r="M7" s="162">
        <v>9</v>
      </c>
    </row>
    <row r="8" spans="4:14" ht="15" customHeight="1" x14ac:dyDescent="0.2">
      <c r="D8" s="432" t="s">
        <v>345</v>
      </c>
      <c r="E8" s="433"/>
      <c r="F8" s="433"/>
      <c r="G8" s="433"/>
      <c r="H8" s="433"/>
      <c r="I8" s="433"/>
      <c r="J8" s="433"/>
      <c r="K8" s="433"/>
      <c r="L8" s="433"/>
      <c r="M8" s="434"/>
    </row>
    <row r="9" spans="4:14" x14ac:dyDescent="0.25">
      <c r="D9" s="163" t="s">
        <v>440</v>
      </c>
      <c r="E9" s="92"/>
      <c r="F9" s="92"/>
      <c r="G9" s="92"/>
      <c r="H9" s="92"/>
      <c r="I9" s="92"/>
      <c r="J9" s="92"/>
      <c r="K9" s="91"/>
      <c r="L9" s="91"/>
      <c r="M9" s="91"/>
    </row>
    <row r="10" spans="4:14" ht="30" x14ac:dyDescent="0.25">
      <c r="D10" s="164" t="s">
        <v>504</v>
      </c>
      <c r="E10" s="92"/>
      <c r="F10" s="92"/>
      <c r="G10" s="92"/>
      <c r="H10" s="92"/>
      <c r="I10" s="92"/>
      <c r="J10" s="92"/>
      <c r="K10" s="91"/>
      <c r="L10" s="91"/>
      <c r="M10" s="91"/>
    </row>
    <row r="11" spans="4:14" x14ac:dyDescent="0.25">
      <c r="D11" s="165" t="s">
        <v>524</v>
      </c>
      <c r="E11" s="96">
        <v>90.575000000000003</v>
      </c>
      <c r="F11" s="96">
        <v>43.629365947177519</v>
      </c>
      <c r="G11" s="96">
        <v>77.909957335535367</v>
      </c>
      <c r="H11" s="96">
        <v>1.1861390800000002</v>
      </c>
      <c r="I11" s="96">
        <v>40.808327915593601</v>
      </c>
      <c r="J11" s="96">
        <v>1.3095656417333703E-2</v>
      </c>
      <c r="K11" s="95">
        <v>90.32</v>
      </c>
      <c r="L11" s="95">
        <v>8.4290000000000003</v>
      </c>
      <c r="M11" s="95">
        <v>0.46800000000000003</v>
      </c>
    </row>
    <row r="12" spans="4:14" x14ac:dyDescent="0.25">
      <c r="D12" s="166" t="s">
        <v>525</v>
      </c>
      <c r="E12" s="96">
        <v>14.052</v>
      </c>
      <c r="F12" s="96">
        <v>6.7687535223818767</v>
      </c>
      <c r="G12" s="96">
        <v>12.08711808422791</v>
      </c>
      <c r="H12" s="96">
        <v>0.55194204599999985</v>
      </c>
      <c r="I12" s="96">
        <v>18.98919981927553</v>
      </c>
      <c r="J12" s="96">
        <v>3.927854013663535E-2</v>
      </c>
      <c r="K12" s="95">
        <v>13.997</v>
      </c>
      <c r="L12" s="95">
        <v>1.462</v>
      </c>
      <c r="M12" s="95">
        <v>7.4999999999999997E-2</v>
      </c>
    </row>
    <row r="13" spans="4:14" x14ac:dyDescent="0.25">
      <c r="D13" s="166" t="s">
        <v>516</v>
      </c>
      <c r="E13" s="96">
        <v>5.8559999999999999</v>
      </c>
      <c r="F13" s="96">
        <v>2.8207956609072209</v>
      </c>
      <c r="G13" s="96">
        <v>5.0371593724194881</v>
      </c>
      <c r="H13" s="96">
        <v>0.37196535700000005</v>
      </c>
      <c r="I13" s="96">
        <v>12.797221268265474</v>
      </c>
      <c r="J13" s="96">
        <v>6.3518674351092902E-2</v>
      </c>
      <c r="K13" s="95">
        <v>5.8380000000000001</v>
      </c>
      <c r="L13" s="95">
        <v>0.66300000000000003</v>
      </c>
      <c r="M13" s="95">
        <v>2.5999999999999999E-2</v>
      </c>
    </row>
    <row r="14" spans="4:14" x14ac:dyDescent="0.25">
      <c r="D14" s="166" t="s">
        <v>517</v>
      </c>
      <c r="E14" s="96">
        <v>3.157</v>
      </c>
      <c r="F14" s="96">
        <v>1.5207055842698254</v>
      </c>
      <c r="G14" s="96">
        <v>2.7155587668593451</v>
      </c>
      <c r="H14" s="96">
        <v>0.31477957399999995</v>
      </c>
      <c r="I14" s="96">
        <v>10.829782353113988</v>
      </c>
      <c r="J14" s="96">
        <v>9.9708449160595486E-2</v>
      </c>
      <c r="K14" s="95">
        <v>3.1349999999999998</v>
      </c>
      <c r="L14" s="95">
        <v>0.30599999999999999</v>
      </c>
      <c r="M14" s="95">
        <v>2.4E-2</v>
      </c>
    </row>
    <row r="15" spans="4:14" x14ac:dyDescent="0.25">
      <c r="D15" s="166" t="s">
        <v>518</v>
      </c>
      <c r="E15" s="96">
        <v>1.135</v>
      </c>
      <c r="F15" s="96">
        <v>0.54672183660001639</v>
      </c>
      <c r="G15" s="96">
        <v>0.97629369666941923</v>
      </c>
      <c r="H15" s="96">
        <v>0.154809696</v>
      </c>
      <c r="I15" s="96">
        <v>5.3261248578719442</v>
      </c>
      <c r="J15" s="96">
        <v>0.13639620792951543</v>
      </c>
      <c r="K15" s="95">
        <v>1.131</v>
      </c>
      <c r="L15" s="95">
        <v>8.3000000000000004E-2</v>
      </c>
      <c r="M15" s="95">
        <v>0.01</v>
      </c>
    </row>
    <row r="16" spans="4:14" x14ac:dyDescent="0.25">
      <c r="D16" s="166" t="s">
        <v>484</v>
      </c>
      <c r="E16" s="96">
        <v>0.85899999999999999</v>
      </c>
      <c r="F16" s="96">
        <v>0.41377450012283179</v>
      </c>
      <c r="G16" s="96">
        <v>0.73888659510046795</v>
      </c>
      <c r="H16" s="96">
        <v>0.14834803999999999</v>
      </c>
      <c r="I16" s="96">
        <v>5.1038158712008679</v>
      </c>
      <c r="J16" s="96">
        <v>0.17269853317811409</v>
      </c>
      <c r="K16" s="95">
        <v>0.85599999999999998</v>
      </c>
      <c r="L16" s="95">
        <v>8.5000000000000006E-2</v>
      </c>
      <c r="M16" s="95">
        <v>6.0000000000000001E-3</v>
      </c>
    </row>
    <row r="17" spans="4:13" x14ac:dyDescent="0.25">
      <c r="D17" s="166" t="s">
        <v>526</v>
      </c>
      <c r="E17" s="96">
        <v>0.45300000000000001</v>
      </c>
      <c r="F17" s="96">
        <v>0.21820704139190081</v>
      </c>
      <c r="G17" s="96">
        <v>0.38965730800990916</v>
      </c>
      <c r="H17" s="96">
        <v>0.10893407999999999</v>
      </c>
      <c r="I17" s="96">
        <v>3.7478047328341177</v>
      </c>
      <c r="J17" s="96">
        <v>0.24047258278145694</v>
      </c>
      <c r="K17" s="95">
        <v>0.45100000000000001</v>
      </c>
      <c r="L17" s="95">
        <v>5.2999999999999999E-2</v>
      </c>
      <c r="M17" s="95">
        <v>4.0000000000000001E-3</v>
      </c>
    </row>
    <row r="18" spans="4:13" x14ac:dyDescent="0.25">
      <c r="D18" s="166" t="s">
        <v>527</v>
      </c>
      <c r="E18" s="96">
        <v>0.14399999999999999</v>
      </c>
      <c r="F18" s="96">
        <v>6.9363827727226754E-2</v>
      </c>
      <c r="G18" s="96">
        <v>0.12386457473162675</v>
      </c>
      <c r="H18" s="96">
        <v>5.1342870000000006E-2</v>
      </c>
      <c r="I18" s="96">
        <v>1.7664173707923807</v>
      </c>
      <c r="J18" s="96">
        <v>0.35654770833333338</v>
      </c>
      <c r="K18" s="95">
        <v>0.14000000000000001</v>
      </c>
      <c r="L18" s="95">
        <v>3.1E-2</v>
      </c>
      <c r="M18" s="95" t="s">
        <v>25</v>
      </c>
    </row>
    <row r="19" spans="4:13" x14ac:dyDescent="0.25">
      <c r="D19" s="166" t="s">
        <v>490</v>
      </c>
      <c r="E19" s="96">
        <v>2.1000000000000001E-2</v>
      </c>
      <c r="F19" s="96">
        <v>1.0115558210220567E-2</v>
      </c>
      <c r="G19" s="96">
        <v>1.8063583815028903E-2</v>
      </c>
      <c r="H19" s="96">
        <v>1.25866E-2</v>
      </c>
      <c r="I19" s="96">
        <v>0.43303362042705013</v>
      </c>
      <c r="J19" s="96">
        <v>0.59936190476190476</v>
      </c>
      <c r="K19" s="95">
        <v>0.02</v>
      </c>
      <c r="L19" s="95">
        <v>8.0000000000000002E-3</v>
      </c>
      <c r="M19" s="95">
        <v>3.0000000000000001E-3</v>
      </c>
    </row>
    <row r="20" spans="4:13" x14ac:dyDescent="0.25">
      <c r="D20" s="167" t="s">
        <v>521</v>
      </c>
      <c r="E20" s="96">
        <v>4.0000000000000001E-3</v>
      </c>
      <c r="F20" s="96">
        <v>1.9267729924229652E-3</v>
      </c>
      <c r="G20" s="96">
        <v>3.4406826314340765E-3</v>
      </c>
      <c r="H20" s="96">
        <v>5.7630000000000008E-3</v>
      </c>
      <c r="I20" s="96">
        <v>0.19827219062503695</v>
      </c>
      <c r="J20" s="96">
        <v>1.4407500000000002</v>
      </c>
      <c r="K20" s="95">
        <v>4.0000000000000001E-3</v>
      </c>
      <c r="L20" s="95">
        <v>3.0000000000000001E-3</v>
      </c>
      <c r="M20" s="95" t="s">
        <v>25</v>
      </c>
    </row>
    <row r="21" spans="4:13" x14ac:dyDescent="0.25">
      <c r="D21" s="167" t="s">
        <v>522</v>
      </c>
      <c r="E21" s="96" t="s">
        <v>26</v>
      </c>
      <c r="F21" s="96" t="s">
        <v>26</v>
      </c>
      <c r="G21" s="96" t="s">
        <v>26</v>
      </c>
      <c r="H21" s="96" t="s">
        <v>26</v>
      </c>
      <c r="I21" s="96" t="s">
        <v>26</v>
      </c>
      <c r="J21" s="96" t="s">
        <v>26</v>
      </c>
      <c r="K21" s="95" t="s">
        <v>26</v>
      </c>
      <c r="L21" s="95" t="s">
        <v>26</v>
      </c>
      <c r="M21" s="95" t="s">
        <v>26</v>
      </c>
    </row>
    <row r="22" spans="4:13" x14ac:dyDescent="0.25">
      <c r="D22" s="168" t="s">
        <v>201</v>
      </c>
      <c r="E22" s="96">
        <v>116.256</v>
      </c>
      <c r="F22" s="96">
        <v>55.99973025178106</v>
      </c>
      <c r="G22" s="96">
        <v>100</v>
      </c>
      <c r="H22" s="96">
        <v>2.9066103430000001</v>
      </c>
      <c r="I22" s="96">
        <v>100.00000000000001</v>
      </c>
      <c r="J22" s="96">
        <v>2.5001809308766863E-2</v>
      </c>
      <c r="K22" s="95">
        <v>115.892</v>
      </c>
      <c r="L22" s="95">
        <v>11.122999999999999</v>
      </c>
      <c r="M22" s="95">
        <v>0.61799999999999999</v>
      </c>
    </row>
    <row r="23" spans="4:13" ht="30" x14ac:dyDescent="0.25">
      <c r="D23" s="169" t="s">
        <v>376</v>
      </c>
      <c r="E23" s="96">
        <v>91.344999999999999</v>
      </c>
      <c r="F23" s="96">
        <v>44.00026974821894</v>
      </c>
      <c r="G23" s="92" t="s">
        <v>377</v>
      </c>
      <c r="H23" s="92" t="s">
        <v>377</v>
      </c>
      <c r="I23" s="92" t="s">
        <v>377</v>
      </c>
      <c r="J23" s="92" t="s">
        <v>377</v>
      </c>
      <c r="K23" s="95">
        <v>17.760000000000002</v>
      </c>
      <c r="L23" s="95">
        <v>2.5110000000000001</v>
      </c>
      <c r="M23" s="95">
        <v>0.13200000000000001</v>
      </c>
    </row>
    <row r="24" spans="4:13" x14ac:dyDescent="0.25">
      <c r="D24" s="170" t="s">
        <v>378</v>
      </c>
      <c r="E24" s="96">
        <v>207.601</v>
      </c>
      <c r="F24" s="96">
        <v>100</v>
      </c>
      <c r="G24" s="92" t="s">
        <v>377</v>
      </c>
      <c r="H24" s="96">
        <v>2.9066103430000001</v>
      </c>
      <c r="I24" s="96">
        <v>100.00000000000001</v>
      </c>
      <c r="J24" s="96">
        <v>1.4000945770974129E-2</v>
      </c>
      <c r="K24" s="95">
        <v>133.65199999999999</v>
      </c>
      <c r="L24" s="95">
        <v>13.634</v>
      </c>
      <c r="M24" s="95">
        <v>0.75</v>
      </c>
    </row>
  </sheetData>
  <mergeCells count="17">
    <mergeCell ref="D8:M8"/>
    <mergeCell ref="J4:J6"/>
    <mergeCell ref="K4:K6"/>
    <mergeCell ref="L4:L6"/>
    <mergeCell ref="M4:M6"/>
    <mergeCell ref="F5:F6"/>
    <mergeCell ref="G5:G6"/>
    <mergeCell ref="E1:M1"/>
    <mergeCell ref="D2:M2"/>
    <mergeCell ref="D3:D7"/>
    <mergeCell ref="E3:G3"/>
    <mergeCell ref="H3:J3"/>
    <mergeCell ref="K3:M3"/>
    <mergeCell ref="E4:E6"/>
    <mergeCell ref="F4:G4"/>
    <mergeCell ref="H4:H6"/>
    <mergeCell ref="I4:I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D1:J18"/>
  <sheetViews>
    <sheetView topLeftCell="D1" workbookViewId="0">
      <selection activeCell="E1" sqref="E1:J1"/>
    </sheetView>
  </sheetViews>
  <sheetFormatPr defaultRowHeight="15" x14ac:dyDescent="0.25"/>
  <cols>
    <col min="1" max="3" width="0" style="3" hidden="1" customWidth="1"/>
    <col min="4" max="4" width="21.796875" style="1" customWidth="1"/>
    <col min="5" max="5" width="13.69921875" style="1" customWidth="1"/>
    <col min="6" max="6" width="13.5" style="1" customWidth="1"/>
    <col min="7" max="7" width="13.3984375" style="1" customWidth="1"/>
    <col min="8" max="8" width="8.19921875" style="1" customWidth="1"/>
    <col min="9" max="9" width="11.3984375" style="1" customWidth="1"/>
    <col min="10" max="10" width="11.5" style="1" customWidth="1"/>
    <col min="11" max="252" width="8.796875" style="3"/>
    <col min="253" max="255" width="0" style="3" hidden="1" customWidth="1"/>
    <col min="256" max="256" width="21.796875" style="3" customWidth="1"/>
    <col min="257" max="257" width="13.69921875" style="3" customWidth="1"/>
    <col min="258" max="258" width="13.5" style="3" customWidth="1"/>
    <col min="259" max="259" width="8.69921875" style="3" customWidth="1"/>
    <col min="260" max="260" width="8.19921875" style="3" customWidth="1"/>
    <col min="261" max="261" width="7.796875" style="3" customWidth="1"/>
    <col min="262" max="262" width="11.5" style="3" customWidth="1"/>
    <col min="263" max="263" width="8.59765625" style="3" customWidth="1"/>
    <col min="264" max="264" width="7.5" style="3" customWidth="1"/>
    <col min="265" max="265" width="10.59765625" style="3" customWidth="1"/>
    <col min="266" max="508" width="8.796875" style="3"/>
    <col min="509" max="511" width="0" style="3" hidden="1" customWidth="1"/>
    <col min="512" max="512" width="21.796875" style="3" customWidth="1"/>
    <col min="513" max="513" width="13.69921875" style="3" customWidth="1"/>
    <col min="514" max="514" width="13.5" style="3" customWidth="1"/>
    <col min="515" max="515" width="8.69921875" style="3" customWidth="1"/>
    <col min="516" max="516" width="8.19921875" style="3" customWidth="1"/>
    <col min="517" max="517" width="7.796875" style="3" customWidth="1"/>
    <col min="518" max="518" width="11.5" style="3" customWidth="1"/>
    <col min="519" max="519" width="8.59765625" style="3" customWidth="1"/>
    <col min="520" max="520" width="7.5" style="3" customWidth="1"/>
    <col min="521" max="521" width="10.59765625" style="3" customWidth="1"/>
    <col min="522" max="764" width="8.796875" style="3"/>
    <col min="765" max="767" width="0" style="3" hidden="1" customWidth="1"/>
    <col min="768" max="768" width="21.796875" style="3" customWidth="1"/>
    <col min="769" max="769" width="13.69921875" style="3" customWidth="1"/>
    <col min="770" max="770" width="13.5" style="3" customWidth="1"/>
    <col min="771" max="771" width="8.69921875" style="3" customWidth="1"/>
    <col min="772" max="772" width="8.19921875" style="3" customWidth="1"/>
    <col min="773" max="773" width="7.796875" style="3" customWidth="1"/>
    <col min="774" max="774" width="11.5" style="3" customWidth="1"/>
    <col min="775" max="775" width="8.59765625" style="3" customWidth="1"/>
    <col min="776" max="776" width="7.5" style="3" customWidth="1"/>
    <col min="777" max="777" width="10.59765625" style="3" customWidth="1"/>
    <col min="778" max="1020" width="8.796875" style="3"/>
    <col min="1021" max="1023" width="0" style="3" hidden="1" customWidth="1"/>
    <col min="1024" max="1024" width="21.796875" style="3" customWidth="1"/>
    <col min="1025" max="1025" width="13.69921875" style="3" customWidth="1"/>
    <col min="1026" max="1026" width="13.5" style="3" customWidth="1"/>
    <col min="1027" max="1027" width="8.69921875" style="3" customWidth="1"/>
    <col min="1028" max="1028" width="8.19921875" style="3" customWidth="1"/>
    <col min="1029" max="1029" width="7.796875" style="3" customWidth="1"/>
    <col min="1030" max="1030" width="11.5" style="3" customWidth="1"/>
    <col min="1031" max="1031" width="8.59765625" style="3" customWidth="1"/>
    <col min="1032" max="1032" width="7.5" style="3" customWidth="1"/>
    <col min="1033" max="1033" width="10.59765625" style="3" customWidth="1"/>
    <col min="1034" max="1276" width="8.796875" style="3"/>
    <col min="1277" max="1279" width="0" style="3" hidden="1" customWidth="1"/>
    <col min="1280" max="1280" width="21.796875" style="3" customWidth="1"/>
    <col min="1281" max="1281" width="13.69921875" style="3" customWidth="1"/>
    <col min="1282" max="1282" width="13.5" style="3" customWidth="1"/>
    <col min="1283" max="1283" width="8.69921875" style="3" customWidth="1"/>
    <col min="1284" max="1284" width="8.19921875" style="3" customWidth="1"/>
    <col min="1285" max="1285" width="7.796875" style="3" customWidth="1"/>
    <col min="1286" max="1286" width="11.5" style="3" customWidth="1"/>
    <col min="1287" max="1287" width="8.59765625" style="3" customWidth="1"/>
    <col min="1288" max="1288" width="7.5" style="3" customWidth="1"/>
    <col min="1289" max="1289" width="10.59765625" style="3" customWidth="1"/>
    <col min="1290" max="1532" width="8.796875" style="3"/>
    <col min="1533" max="1535" width="0" style="3" hidden="1" customWidth="1"/>
    <col min="1536" max="1536" width="21.796875" style="3" customWidth="1"/>
    <col min="1537" max="1537" width="13.69921875" style="3" customWidth="1"/>
    <col min="1538" max="1538" width="13.5" style="3" customWidth="1"/>
    <col min="1539" max="1539" width="8.69921875" style="3" customWidth="1"/>
    <col min="1540" max="1540" width="8.19921875" style="3" customWidth="1"/>
    <col min="1541" max="1541" width="7.796875" style="3" customWidth="1"/>
    <col min="1542" max="1542" width="11.5" style="3" customWidth="1"/>
    <col min="1543" max="1543" width="8.59765625" style="3" customWidth="1"/>
    <col min="1544" max="1544" width="7.5" style="3" customWidth="1"/>
    <col min="1545" max="1545" width="10.59765625" style="3" customWidth="1"/>
    <col min="1546" max="1788" width="8.796875" style="3"/>
    <col min="1789" max="1791" width="0" style="3" hidden="1" customWidth="1"/>
    <col min="1792" max="1792" width="21.796875" style="3" customWidth="1"/>
    <col min="1793" max="1793" width="13.69921875" style="3" customWidth="1"/>
    <col min="1794" max="1794" width="13.5" style="3" customWidth="1"/>
    <col min="1795" max="1795" width="8.69921875" style="3" customWidth="1"/>
    <col min="1796" max="1796" width="8.19921875" style="3" customWidth="1"/>
    <col min="1797" max="1797" width="7.796875" style="3" customWidth="1"/>
    <col min="1798" max="1798" width="11.5" style="3" customWidth="1"/>
    <col min="1799" max="1799" width="8.59765625" style="3" customWidth="1"/>
    <col min="1800" max="1800" width="7.5" style="3" customWidth="1"/>
    <col min="1801" max="1801" width="10.59765625" style="3" customWidth="1"/>
    <col min="1802" max="2044" width="8.796875" style="3"/>
    <col min="2045" max="2047" width="0" style="3" hidden="1" customWidth="1"/>
    <col min="2048" max="2048" width="21.796875" style="3" customWidth="1"/>
    <col min="2049" max="2049" width="13.69921875" style="3" customWidth="1"/>
    <col min="2050" max="2050" width="13.5" style="3" customWidth="1"/>
    <col min="2051" max="2051" width="8.69921875" style="3" customWidth="1"/>
    <col min="2052" max="2052" width="8.19921875" style="3" customWidth="1"/>
    <col min="2053" max="2053" width="7.796875" style="3" customWidth="1"/>
    <col min="2054" max="2054" width="11.5" style="3" customWidth="1"/>
    <col min="2055" max="2055" width="8.59765625" style="3" customWidth="1"/>
    <col min="2056" max="2056" width="7.5" style="3" customWidth="1"/>
    <col min="2057" max="2057" width="10.59765625" style="3" customWidth="1"/>
    <col min="2058" max="2300" width="8.796875" style="3"/>
    <col min="2301" max="2303" width="0" style="3" hidden="1" customWidth="1"/>
    <col min="2304" max="2304" width="21.796875" style="3" customWidth="1"/>
    <col min="2305" max="2305" width="13.69921875" style="3" customWidth="1"/>
    <col min="2306" max="2306" width="13.5" style="3" customWidth="1"/>
    <col min="2307" max="2307" width="8.69921875" style="3" customWidth="1"/>
    <col min="2308" max="2308" width="8.19921875" style="3" customWidth="1"/>
    <col min="2309" max="2309" width="7.796875" style="3" customWidth="1"/>
    <col min="2310" max="2310" width="11.5" style="3" customWidth="1"/>
    <col min="2311" max="2311" width="8.59765625" style="3" customWidth="1"/>
    <col min="2312" max="2312" width="7.5" style="3" customWidth="1"/>
    <col min="2313" max="2313" width="10.59765625" style="3" customWidth="1"/>
    <col min="2314" max="2556" width="8.796875" style="3"/>
    <col min="2557" max="2559" width="0" style="3" hidden="1" customWidth="1"/>
    <col min="2560" max="2560" width="21.796875" style="3" customWidth="1"/>
    <col min="2561" max="2561" width="13.69921875" style="3" customWidth="1"/>
    <col min="2562" max="2562" width="13.5" style="3" customWidth="1"/>
    <col min="2563" max="2563" width="8.69921875" style="3" customWidth="1"/>
    <col min="2564" max="2564" width="8.19921875" style="3" customWidth="1"/>
    <col min="2565" max="2565" width="7.796875" style="3" customWidth="1"/>
    <col min="2566" max="2566" width="11.5" style="3" customWidth="1"/>
    <col min="2567" max="2567" width="8.59765625" style="3" customWidth="1"/>
    <col min="2568" max="2568" width="7.5" style="3" customWidth="1"/>
    <col min="2569" max="2569" width="10.59765625" style="3" customWidth="1"/>
    <col min="2570" max="2812" width="8.796875" style="3"/>
    <col min="2813" max="2815" width="0" style="3" hidden="1" customWidth="1"/>
    <col min="2816" max="2816" width="21.796875" style="3" customWidth="1"/>
    <col min="2817" max="2817" width="13.69921875" style="3" customWidth="1"/>
    <col min="2818" max="2818" width="13.5" style="3" customWidth="1"/>
    <col min="2819" max="2819" width="8.69921875" style="3" customWidth="1"/>
    <col min="2820" max="2820" width="8.19921875" style="3" customWidth="1"/>
    <col min="2821" max="2821" width="7.796875" style="3" customWidth="1"/>
    <col min="2822" max="2822" width="11.5" style="3" customWidth="1"/>
    <col min="2823" max="2823" width="8.59765625" style="3" customWidth="1"/>
    <col min="2824" max="2824" width="7.5" style="3" customWidth="1"/>
    <col min="2825" max="2825" width="10.59765625" style="3" customWidth="1"/>
    <col min="2826" max="3068" width="8.796875" style="3"/>
    <col min="3069" max="3071" width="0" style="3" hidden="1" customWidth="1"/>
    <col min="3072" max="3072" width="21.796875" style="3" customWidth="1"/>
    <col min="3073" max="3073" width="13.69921875" style="3" customWidth="1"/>
    <col min="3074" max="3074" width="13.5" style="3" customWidth="1"/>
    <col min="3075" max="3075" width="8.69921875" style="3" customWidth="1"/>
    <col min="3076" max="3076" width="8.19921875" style="3" customWidth="1"/>
    <col min="3077" max="3077" width="7.796875" style="3" customWidth="1"/>
    <col min="3078" max="3078" width="11.5" style="3" customWidth="1"/>
    <col min="3079" max="3079" width="8.59765625" style="3" customWidth="1"/>
    <col min="3080" max="3080" width="7.5" style="3" customWidth="1"/>
    <col min="3081" max="3081" width="10.59765625" style="3" customWidth="1"/>
    <col min="3082" max="3324" width="8.796875" style="3"/>
    <col min="3325" max="3327" width="0" style="3" hidden="1" customWidth="1"/>
    <col min="3328" max="3328" width="21.796875" style="3" customWidth="1"/>
    <col min="3329" max="3329" width="13.69921875" style="3" customWidth="1"/>
    <col min="3330" max="3330" width="13.5" style="3" customWidth="1"/>
    <col min="3331" max="3331" width="8.69921875" style="3" customWidth="1"/>
    <col min="3332" max="3332" width="8.19921875" style="3" customWidth="1"/>
    <col min="3333" max="3333" width="7.796875" style="3" customWidth="1"/>
    <col min="3334" max="3334" width="11.5" style="3" customWidth="1"/>
    <col min="3335" max="3335" width="8.59765625" style="3" customWidth="1"/>
    <col min="3336" max="3336" width="7.5" style="3" customWidth="1"/>
    <col min="3337" max="3337" width="10.59765625" style="3" customWidth="1"/>
    <col min="3338" max="3580" width="8.796875" style="3"/>
    <col min="3581" max="3583" width="0" style="3" hidden="1" customWidth="1"/>
    <col min="3584" max="3584" width="21.796875" style="3" customWidth="1"/>
    <col min="3585" max="3585" width="13.69921875" style="3" customWidth="1"/>
    <col min="3586" max="3586" width="13.5" style="3" customWidth="1"/>
    <col min="3587" max="3587" width="8.69921875" style="3" customWidth="1"/>
    <col min="3588" max="3588" width="8.19921875" style="3" customWidth="1"/>
    <col min="3589" max="3589" width="7.796875" style="3" customWidth="1"/>
    <col min="3590" max="3590" width="11.5" style="3" customWidth="1"/>
    <col min="3591" max="3591" width="8.59765625" style="3" customWidth="1"/>
    <col min="3592" max="3592" width="7.5" style="3" customWidth="1"/>
    <col min="3593" max="3593" width="10.59765625" style="3" customWidth="1"/>
    <col min="3594" max="3836" width="8.796875" style="3"/>
    <col min="3837" max="3839" width="0" style="3" hidden="1" customWidth="1"/>
    <col min="3840" max="3840" width="21.796875" style="3" customWidth="1"/>
    <col min="3841" max="3841" width="13.69921875" style="3" customWidth="1"/>
    <col min="3842" max="3842" width="13.5" style="3" customWidth="1"/>
    <col min="3843" max="3843" width="8.69921875" style="3" customWidth="1"/>
    <col min="3844" max="3844" width="8.19921875" style="3" customWidth="1"/>
    <col min="3845" max="3845" width="7.796875" style="3" customWidth="1"/>
    <col min="3846" max="3846" width="11.5" style="3" customWidth="1"/>
    <col min="3847" max="3847" width="8.59765625" style="3" customWidth="1"/>
    <col min="3848" max="3848" width="7.5" style="3" customWidth="1"/>
    <col min="3849" max="3849" width="10.59765625" style="3" customWidth="1"/>
    <col min="3850" max="4092" width="8.796875" style="3"/>
    <col min="4093" max="4095" width="0" style="3" hidden="1" customWidth="1"/>
    <col min="4096" max="4096" width="21.796875" style="3" customWidth="1"/>
    <col min="4097" max="4097" width="13.69921875" style="3" customWidth="1"/>
    <col min="4098" max="4098" width="13.5" style="3" customWidth="1"/>
    <col min="4099" max="4099" width="8.69921875" style="3" customWidth="1"/>
    <col min="4100" max="4100" width="8.19921875" style="3" customWidth="1"/>
    <col min="4101" max="4101" width="7.796875" style="3" customWidth="1"/>
    <col min="4102" max="4102" width="11.5" style="3" customWidth="1"/>
    <col min="4103" max="4103" width="8.59765625" style="3" customWidth="1"/>
    <col min="4104" max="4104" width="7.5" style="3" customWidth="1"/>
    <col min="4105" max="4105" width="10.59765625" style="3" customWidth="1"/>
    <col min="4106" max="4348" width="8.796875" style="3"/>
    <col min="4349" max="4351" width="0" style="3" hidden="1" customWidth="1"/>
    <col min="4352" max="4352" width="21.796875" style="3" customWidth="1"/>
    <col min="4353" max="4353" width="13.69921875" style="3" customWidth="1"/>
    <col min="4354" max="4354" width="13.5" style="3" customWidth="1"/>
    <col min="4355" max="4355" width="8.69921875" style="3" customWidth="1"/>
    <col min="4356" max="4356" width="8.19921875" style="3" customWidth="1"/>
    <col min="4357" max="4357" width="7.796875" style="3" customWidth="1"/>
    <col min="4358" max="4358" width="11.5" style="3" customWidth="1"/>
    <col min="4359" max="4359" width="8.59765625" style="3" customWidth="1"/>
    <col min="4360" max="4360" width="7.5" style="3" customWidth="1"/>
    <col min="4361" max="4361" width="10.59765625" style="3" customWidth="1"/>
    <col min="4362" max="4604" width="8.796875" style="3"/>
    <col min="4605" max="4607" width="0" style="3" hidden="1" customWidth="1"/>
    <col min="4608" max="4608" width="21.796875" style="3" customWidth="1"/>
    <col min="4609" max="4609" width="13.69921875" style="3" customWidth="1"/>
    <col min="4610" max="4610" width="13.5" style="3" customWidth="1"/>
    <col min="4611" max="4611" width="8.69921875" style="3" customWidth="1"/>
    <col min="4612" max="4612" width="8.19921875" style="3" customWidth="1"/>
    <col min="4613" max="4613" width="7.796875" style="3" customWidth="1"/>
    <col min="4614" max="4614" width="11.5" style="3" customWidth="1"/>
    <col min="4615" max="4615" width="8.59765625" style="3" customWidth="1"/>
    <col min="4616" max="4616" width="7.5" style="3" customWidth="1"/>
    <col min="4617" max="4617" width="10.59765625" style="3" customWidth="1"/>
    <col min="4618" max="4860" width="8.796875" style="3"/>
    <col min="4861" max="4863" width="0" style="3" hidden="1" customWidth="1"/>
    <col min="4864" max="4864" width="21.796875" style="3" customWidth="1"/>
    <col min="4865" max="4865" width="13.69921875" style="3" customWidth="1"/>
    <col min="4866" max="4866" width="13.5" style="3" customWidth="1"/>
    <col min="4867" max="4867" width="8.69921875" style="3" customWidth="1"/>
    <col min="4868" max="4868" width="8.19921875" style="3" customWidth="1"/>
    <col min="4869" max="4869" width="7.796875" style="3" customWidth="1"/>
    <col min="4870" max="4870" width="11.5" style="3" customWidth="1"/>
    <col min="4871" max="4871" width="8.59765625" style="3" customWidth="1"/>
    <col min="4872" max="4872" width="7.5" style="3" customWidth="1"/>
    <col min="4873" max="4873" width="10.59765625" style="3" customWidth="1"/>
    <col min="4874" max="5116" width="8.796875" style="3"/>
    <col min="5117" max="5119" width="0" style="3" hidden="1" customWidth="1"/>
    <col min="5120" max="5120" width="21.796875" style="3" customWidth="1"/>
    <col min="5121" max="5121" width="13.69921875" style="3" customWidth="1"/>
    <col min="5122" max="5122" width="13.5" style="3" customWidth="1"/>
    <col min="5123" max="5123" width="8.69921875" style="3" customWidth="1"/>
    <col min="5124" max="5124" width="8.19921875" style="3" customWidth="1"/>
    <col min="5125" max="5125" width="7.796875" style="3" customWidth="1"/>
    <col min="5126" max="5126" width="11.5" style="3" customWidth="1"/>
    <col min="5127" max="5127" width="8.59765625" style="3" customWidth="1"/>
    <col min="5128" max="5128" width="7.5" style="3" customWidth="1"/>
    <col min="5129" max="5129" width="10.59765625" style="3" customWidth="1"/>
    <col min="5130" max="5372" width="8.796875" style="3"/>
    <col min="5373" max="5375" width="0" style="3" hidden="1" customWidth="1"/>
    <col min="5376" max="5376" width="21.796875" style="3" customWidth="1"/>
    <col min="5377" max="5377" width="13.69921875" style="3" customWidth="1"/>
    <col min="5378" max="5378" width="13.5" style="3" customWidth="1"/>
    <col min="5379" max="5379" width="8.69921875" style="3" customWidth="1"/>
    <col min="5380" max="5380" width="8.19921875" style="3" customWidth="1"/>
    <col min="5381" max="5381" width="7.796875" style="3" customWidth="1"/>
    <col min="5382" max="5382" width="11.5" style="3" customWidth="1"/>
    <col min="5383" max="5383" width="8.59765625" style="3" customWidth="1"/>
    <col min="5384" max="5384" width="7.5" style="3" customWidth="1"/>
    <col min="5385" max="5385" width="10.59765625" style="3" customWidth="1"/>
    <col min="5386" max="5628" width="8.796875" style="3"/>
    <col min="5629" max="5631" width="0" style="3" hidden="1" customWidth="1"/>
    <col min="5632" max="5632" width="21.796875" style="3" customWidth="1"/>
    <col min="5633" max="5633" width="13.69921875" style="3" customWidth="1"/>
    <col min="5634" max="5634" width="13.5" style="3" customWidth="1"/>
    <col min="5635" max="5635" width="8.69921875" style="3" customWidth="1"/>
    <col min="5636" max="5636" width="8.19921875" style="3" customWidth="1"/>
    <col min="5637" max="5637" width="7.796875" style="3" customWidth="1"/>
    <col min="5638" max="5638" width="11.5" style="3" customWidth="1"/>
    <col min="5639" max="5639" width="8.59765625" style="3" customWidth="1"/>
    <col min="5640" max="5640" width="7.5" style="3" customWidth="1"/>
    <col min="5641" max="5641" width="10.59765625" style="3" customWidth="1"/>
    <col min="5642" max="5884" width="8.796875" style="3"/>
    <col min="5885" max="5887" width="0" style="3" hidden="1" customWidth="1"/>
    <col min="5888" max="5888" width="21.796875" style="3" customWidth="1"/>
    <col min="5889" max="5889" width="13.69921875" style="3" customWidth="1"/>
    <col min="5890" max="5890" width="13.5" style="3" customWidth="1"/>
    <col min="5891" max="5891" width="8.69921875" style="3" customWidth="1"/>
    <col min="5892" max="5892" width="8.19921875" style="3" customWidth="1"/>
    <col min="5893" max="5893" width="7.796875" style="3" customWidth="1"/>
    <col min="5894" max="5894" width="11.5" style="3" customWidth="1"/>
    <col min="5895" max="5895" width="8.59765625" style="3" customWidth="1"/>
    <col min="5896" max="5896" width="7.5" style="3" customWidth="1"/>
    <col min="5897" max="5897" width="10.59765625" style="3" customWidth="1"/>
    <col min="5898" max="6140" width="8.796875" style="3"/>
    <col min="6141" max="6143" width="0" style="3" hidden="1" customWidth="1"/>
    <col min="6144" max="6144" width="21.796875" style="3" customWidth="1"/>
    <col min="6145" max="6145" width="13.69921875" style="3" customWidth="1"/>
    <col min="6146" max="6146" width="13.5" style="3" customWidth="1"/>
    <col min="6147" max="6147" width="8.69921875" style="3" customWidth="1"/>
    <col min="6148" max="6148" width="8.19921875" style="3" customWidth="1"/>
    <col min="6149" max="6149" width="7.796875" style="3" customWidth="1"/>
    <col min="6150" max="6150" width="11.5" style="3" customWidth="1"/>
    <col min="6151" max="6151" width="8.59765625" style="3" customWidth="1"/>
    <col min="6152" max="6152" width="7.5" style="3" customWidth="1"/>
    <col min="6153" max="6153" width="10.59765625" style="3" customWidth="1"/>
    <col min="6154" max="6396" width="8.796875" style="3"/>
    <col min="6397" max="6399" width="0" style="3" hidden="1" customWidth="1"/>
    <col min="6400" max="6400" width="21.796875" style="3" customWidth="1"/>
    <col min="6401" max="6401" width="13.69921875" style="3" customWidth="1"/>
    <col min="6402" max="6402" width="13.5" style="3" customWidth="1"/>
    <col min="6403" max="6403" width="8.69921875" style="3" customWidth="1"/>
    <col min="6404" max="6404" width="8.19921875" style="3" customWidth="1"/>
    <col min="6405" max="6405" width="7.796875" style="3" customWidth="1"/>
    <col min="6406" max="6406" width="11.5" style="3" customWidth="1"/>
    <col min="6407" max="6407" width="8.59765625" style="3" customWidth="1"/>
    <col min="6408" max="6408" width="7.5" style="3" customWidth="1"/>
    <col min="6409" max="6409" width="10.59765625" style="3" customWidth="1"/>
    <col min="6410" max="6652" width="8.796875" style="3"/>
    <col min="6653" max="6655" width="0" style="3" hidden="1" customWidth="1"/>
    <col min="6656" max="6656" width="21.796875" style="3" customWidth="1"/>
    <col min="6657" max="6657" width="13.69921875" style="3" customWidth="1"/>
    <col min="6658" max="6658" width="13.5" style="3" customWidth="1"/>
    <col min="6659" max="6659" width="8.69921875" style="3" customWidth="1"/>
    <col min="6660" max="6660" width="8.19921875" style="3" customWidth="1"/>
    <col min="6661" max="6661" width="7.796875" style="3" customWidth="1"/>
    <col min="6662" max="6662" width="11.5" style="3" customWidth="1"/>
    <col min="6663" max="6663" width="8.59765625" style="3" customWidth="1"/>
    <col min="6664" max="6664" width="7.5" style="3" customWidth="1"/>
    <col min="6665" max="6665" width="10.59765625" style="3" customWidth="1"/>
    <col min="6666" max="6908" width="8.796875" style="3"/>
    <col min="6909" max="6911" width="0" style="3" hidden="1" customWidth="1"/>
    <col min="6912" max="6912" width="21.796875" style="3" customWidth="1"/>
    <col min="6913" max="6913" width="13.69921875" style="3" customWidth="1"/>
    <col min="6914" max="6914" width="13.5" style="3" customWidth="1"/>
    <col min="6915" max="6915" width="8.69921875" style="3" customWidth="1"/>
    <col min="6916" max="6916" width="8.19921875" style="3" customWidth="1"/>
    <col min="6917" max="6917" width="7.796875" style="3" customWidth="1"/>
    <col min="6918" max="6918" width="11.5" style="3" customWidth="1"/>
    <col min="6919" max="6919" width="8.59765625" style="3" customWidth="1"/>
    <col min="6920" max="6920" width="7.5" style="3" customWidth="1"/>
    <col min="6921" max="6921" width="10.59765625" style="3" customWidth="1"/>
    <col min="6922" max="7164" width="8.796875" style="3"/>
    <col min="7165" max="7167" width="0" style="3" hidden="1" customWidth="1"/>
    <col min="7168" max="7168" width="21.796875" style="3" customWidth="1"/>
    <col min="7169" max="7169" width="13.69921875" style="3" customWidth="1"/>
    <col min="7170" max="7170" width="13.5" style="3" customWidth="1"/>
    <col min="7171" max="7171" width="8.69921875" style="3" customWidth="1"/>
    <col min="7172" max="7172" width="8.19921875" style="3" customWidth="1"/>
    <col min="7173" max="7173" width="7.796875" style="3" customWidth="1"/>
    <col min="7174" max="7174" width="11.5" style="3" customWidth="1"/>
    <col min="7175" max="7175" width="8.59765625" style="3" customWidth="1"/>
    <col min="7176" max="7176" width="7.5" style="3" customWidth="1"/>
    <col min="7177" max="7177" width="10.59765625" style="3" customWidth="1"/>
    <col min="7178" max="7420" width="8.796875" style="3"/>
    <col min="7421" max="7423" width="0" style="3" hidden="1" customWidth="1"/>
    <col min="7424" max="7424" width="21.796875" style="3" customWidth="1"/>
    <col min="7425" max="7425" width="13.69921875" style="3" customWidth="1"/>
    <col min="7426" max="7426" width="13.5" style="3" customWidth="1"/>
    <col min="7427" max="7427" width="8.69921875" style="3" customWidth="1"/>
    <col min="7428" max="7428" width="8.19921875" style="3" customWidth="1"/>
    <col min="7429" max="7429" width="7.796875" style="3" customWidth="1"/>
    <col min="7430" max="7430" width="11.5" style="3" customWidth="1"/>
    <col min="7431" max="7431" width="8.59765625" style="3" customWidth="1"/>
    <col min="7432" max="7432" width="7.5" style="3" customWidth="1"/>
    <col min="7433" max="7433" width="10.59765625" style="3" customWidth="1"/>
    <col min="7434" max="7676" width="8.796875" style="3"/>
    <col min="7677" max="7679" width="0" style="3" hidden="1" customWidth="1"/>
    <col min="7680" max="7680" width="21.796875" style="3" customWidth="1"/>
    <col min="7681" max="7681" width="13.69921875" style="3" customWidth="1"/>
    <col min="7682" max="7682" width="13.5" style="3" customWidth="1"/>
    <col min="7683" max="7683" width="8.69921875" style="3" customWidth="1"/>
    <col min="7684" max="7684" width="8.19921875" style="3" customWidth="1"/>
    <col min="7685" max="7685" width="7.796875" style="3" customWidth="1"/>
    <col min="7686" max="7686" width="11.5" style="3" customWidth="1"/>
    <col min="7687" max="7687" width="8.59765625" style="3" customWidth="1"/>
    <col min="7688" max="7688" width="7.5" style="3" customWidth="1"/>
    <col min="7689" max="7689" width="10.59765625" style="3" customWidth="1"/>
    <col min="7690" max="7932" width="8.796875" style="3"/>
    <col min="7933" max="7935" width="0" style="3" hidden="1" customWidth="1"/>
    <col min="7936" max="7936" width="21.796875" style="3" customWidth="1"/>
    <col min="7937" max="7937" width="13.69921875" style="3" customWidth="1"/>
    <col min="7938" max="7938" width="13.5" style="3" customWidth="1"/>
    <col min="7939" max="7939" width="8.69921875" style="3" customWidth="1"/>
    <col min="7940" max="7940" width="8.19921875" style="3" customWidth="1"/>
    <col min="7941" max="7941" width="7.796875" style="3" customWidth="1"/>
    <col min="7942" max="7942" width="11.5" style="3" customWidth="1"/>
    <col min="7943" max="7943" width="8.59765625" style="3" customWidth="1"/>
    <col min="7944" max="7944" width="7.5" style="3" customWidth="1"/>
    <col min="7945" max="7945" width="10.59765625" style="3" customWidth="1"/>
    <col min="7946" max="8188" width="8.796875" style="3"/>
    <col min="8189" max="8191" width="0" style="3" hidden="1" customWidth="1"/>
    <col min="8192" max="8192" width="21.796875" style="3" customWidth="1"/>
    <col min="8193" max="8193" width="13.69921875" style="3" customWidth="1"/>
    <col min="8194" max="8194" width="13.5" style="3" customWidth="1"/>
    <col min="8195" max="8195" width="8.69921875" style="3" customWidth="1"/>
    <col min="8196" max="8196" width="8.19921875" style="3" customWidth="1"/>
    <col min="8197" max="8197" width="7.796875" style="3" customWidth="1"/>
    <col min="8198" max="8198" width="11.5" style="3" customWidth="1"/>
    <col min="8199" max="8199" width="8.59765625" style="3" customWidth="1"/>
    <col min="8200" max="8200" width="7.5" style="3" customWidth="1"/>
    <col min="8201" max="8201" width="10.59765625" style="3" customWidth="1"/>
    <col min="8202" max="8444" width="8.796875" style="3"/>
    <col min="8445" max="8447" width="0" style="3" hidden="1" customWidth="1"/>
    <col min="8448" max="8448" width="21.796875" style="3" customWidth="1"/>
    <col min="8449" max="8449" width="13.69921875" style="3" customWidth="1"/>
    <col min="8450" max="8450" width="13.5" style="3" customWidth="1"/>
    <col min="8451" max="8451" width="8.69921875" style="3" customWidth="1"/>
    <col min="8452" max="8452" width="8.19921875" style="3" customWidth="1"/>
    <col min="8453" max="8453" width="7.796875" style="3" customWidth="1"/>
    <col min="8454" max="8454" width="11.5" style="3" customWidth="1"/>
    <col min="8455" max="8455" width="8.59765625" style="3" customWidth="1"/>
    <col min="8456" max="8456" width="7.5" style="3" customWidth="1"/>
    <col min="8457" max="8457" width="10.59765625" style="3" customWidth="1"/>
    <col min="8458" max="8700" width="8.796875" style="3"/>
    <col min="8701" max="8703" width="0" style="3" hidden="1" customWidth="1"/>
    <col min="8704" max="8704" width="21.796875" style="3" customWidth="1"/>
    <col min="8705" max="8705" width="13.69921875" style="3" customWidth="1"/>
    <col min="8706" max="8706" width="13.5" style="3" customWidth="1"/>
    <col min="8707" max="8707" width="8.69921875" style="3" customWidth="1"/>
    <col min="8708" max="8708" width="8.19921875" style="3" customWidth="1"/>
    <col min="8709" max="8709" width="7.796875" style="3" customWidth="1"/>
    <col min="8710" max="8710" width="11.5" style="3" customWidth="1"/>
    <col min="8711" max="8711" width="8.59765625" style="3" customWidth="1"/>
    <col min="8712" max="8712" width="7.5" style="3" customWidth="1"/>
    <col min="8713" max="8713" width="10.59765625" style="3" customWidth="1"/>
    <col min="8714" max="8956" width="8.796875" style="3"/>
    <col min="8957" max="8959" width="0" style="3" hidden="1" customWidth="1"/>
    <col min="8960" max="8960" width="21.796875" style="3" customWidth="1"/>
    <col min="8961" max="8961" width="13.69921875" style="3" customWidth="1"/>
    <col min="8962" max="8962" width="13.5" style="3" customWidth="1"/>
    <col min="8963" max="8963" width="8.69921875" style="3" customWidth="1"/>
    <col min="8964" max="8964" width="8.19921875" style="3" customWidth="1"/>
    <col min="8965" max="8965" width="7.796875" style="3" customWidth="1"/>
    <col min="8966" max="8966" width="11.5" style="3" customWidth="1"/>
    <col min="8967" max="8967" width="8.59765625" style="3" customWidth="1"/>
    <col min="8968" max="8968" width="7.5" style="3" customWidth="1"/>
    <col min="8969" max="8969" width="10.59765625" style="3" customWidth="1"/>
    <col min="8970" max="9212" width="8.796875" style="3"/>
    <col min="9213" max="9215" width="0" style="3" hidden="1" customWidth="1"/>
    <col min="9216" max="9216" width="21.796875" style="3" customWidth="1"/>
    <col min="9217" max="9217" width="13.69921875" style="3" customWidth="1"/>
    <col min="9218" max="9218" width="13.5" style="3" customWidth="1"/>
    <col min="9219" max="9219" width="8.69921875" style="3" customWidth="1"/>
    <col min="9220" max="9220" width="8.19921875" style="3" customWidth="1"/>
    <col min="9221" max="9221" width="7.796875" style="3" customWidth="1"/>
    <col min="9222" max="9222" width="11.5" style="3" customWidth="1"/>
    <col min="9223" max="9223" width="8.59765625" style="3" customWidth="1"/>
    <col min="9224" max="9224" width="7.5" style="3" customWidth="1"/>
    <col min="9225" max="9225" width="10.59765625" style="3" customWidth="1"/>
    <col min="9226" max="9468" width="8.796875" style="3"/>
    <col min="9469" max="9471" width="0" style="3" hidden="1" customWidth="1"/>
    <col min="9472" max="9472" width="21.796875" style="3" customWidth="1"/>
    <col min="9473" max="9473" width="13.69921875" style="3" customWidth="1"/>
    <col min="9474" max="9474" width="13.5" style="3" customWidth="1"/>
    <col min="9475" max="9475" width="8.69921875" style="3" customWidth="1"/>
    <col min="9476" max="9476" width="8.19921875" style="3" customWidth="1"/>
    <col min="9477" max="9477" width="7.796875" style="3" customWidth="1"/>
    <col min="9478" max="9478" width="11.5" style="3" customWidth="1"/>
    <col min="9479" max="9479" width="8.59765625" style="3" customWidth="1"/>
    <col min="9480" max="9480" width="7.5" style="3" customWidth="1"/>
    <col min="9481" max="9481" width="10.59765625" style="3" customWidth="1"/>
    <col min="9482" max="9724" width="8.796875" style="3"/>
    <col min="9725" max="9727" width="0" style="3" hidden="1" customWidth="1"/>
    <col min="9728" max="9728" width="21.796875" style="3" customWidth="1"/>
    <col min="9729" max="9729" width="13.69921875" style="3" customWidth="1"/>
    <col min="9730" max="9730" width="13.5" style="3" customWidth="1"/>
    <col min="9731" max="9731" width="8.69921875" style="3" customWidth="1"/>
    <col min="9732" max="9732" width="8.19921875" style="3" customWidth="1"/>
    <col min="9733" max="9733" width="7.796875" style="3" customWidth="1"/>
    <col min="9734" max="9734" width="11.5" style="3" customWidth="1"/>
    <col min="9735" max="9735" width="8.59765625" style="3" customWidth="1"/>
    <col min="9736" max="9736" width="7.5" style="3" customWidth="1"/>
    <col min="9737" max="9737" width="10.59765625" style="3" customWidth="1"/>
    <col min="9738" max="9980" width="8.796875" style="3"/>
    <col min="9981" max="9983" width="0" style="3" hidden="1" customWidth="1"/>
    <col min="9984" max="9984" width="21.796875" style="3" customWidth="1"/>
    <col min="9985" max="9985" width="13.69921875" style="3" customWidth="1"/>
    <col min="9986" max="9986" width="13.5" style="3" customWidth="1"/>
    <col min="9987" max="9987" width="8.69921875" style="3" customWidth="1"/>
    <col min="9988" max="9988" width="8.19921875" style="3" customWidth="1"/>
    <col min="9989" max="9989" width="7.796875" style="3" customWidth="1"/>
    <col min="9990" max="9990" width="11.5" style="3" customWidth="1"/>
    <col min="9991" max="9991" width="8.59765625" style="3" customWidth="1"/>
    <col min="9992" max="9992" width="7.5" style="3" customWidth="1"/>
    <col min="9993" max="9993" width="10.59765625" style="3" customWidth="1"/>
    <col min="9994" max="10236" width="8.796875" style="3"/>
    <col min="10237" max="10239" width="0" style="3" hidden="1" customWidth="1"/>
    <col min="10240" max="10240" width="21.796875" style="3" customWidth="1"/>
    <col min="10241" max="10241" width="13.69921875" style="3" customWidth="1"/>
    <col min="10242" max="10242" width="13.5" style="3" customWidth="1"/>
    <col min="10243" max="10243" width="8.69921875" style="3" customWidth="1"/>
    <col min="10244" max="10244" width="8.19921875" style="3" customWidth="1"/>
    <col min="10245" max="10245" width="7.796875" style="3" customWidth="1"/>
    <col min="10246" max="10246" width="11.5" style="3" customWidth="1"/>
    <col min="10247" max="10247" width="8.59765625" style="3" customWidth="1"/>
    <col min="10248" max="10248" width="7.5" style="3" customWidth="1"/>
    <col min="10249" max="10249" width="10.59765625" style="3" customWidth="1"/>
    <col min="10250" max="10492" width="8.796875" style="3"/>
    <col min="10493" max="10495" width="0" style="3" hidden="1" customWidth="1"/>
    <col min="10496" max="10496" width="21.796875" style="3" customWidth="1"/>
    <col min="10497" max="10497" width="13.69921875" style="3" customWidth="1"/>
    <col min="10498" max="10498" width="13.5" style="3" customWidth="1"/>
    <col min="10499" max="10499" width="8.69921875" style="3" customWidth="1"/>
    <col min="10500" max="10500" width="8.19921875" style="3" customWidth="1"/>
    <col min="10501" max="10501" width="7.796875" style="3" customWidth="1"/>
    <col min="10502" max="10502" width="11.5" style="3" customWidth="1"/>
    <col min="10503" max="10503" width="8.59765625" style="3" customWidth="1"/>
    <col min="10504" max="10504" width="7.5" style="3" customWidth="1"/>
    <col min="10505" max="10505" width="10.59765625" style="3" customWidth="1"/>
    <col min="10506" max="10748" width="8.796875" style="3"/>
    <col min="10749" max="10751" width="0" style="3" hidden="1" customWidth="1"/>
    <col min="10752" max="10752" width="21.796875" style="3" customWidth="1"/>
    <col min="10753" max="10753" width="13.69921875" style="3" customWidth="1"/>
    <col min="10754" max="10754" width="13.5" style="3" customWidth="1"/>
    <col min="10755" max="10755" width="8.69921875" style="3" customWidth="1"/>
    <col min="10756" max="10756" width="8.19921875" style="3" customWidth="1"/>
    <col min="10757" max="10757" width="7.796875" style="3" customWidth="1"/>
    <col min="10758" max="10758" width="11.5" style="3" customWidth="1"/>
    <col min="10759" max="10759" width="8.59765625" style="3" customWidth="1"/>
    <col min="10760" max="10760" width="7.5" style="3" customWidth="1"/>
    <col min="10761" max="10761" width="10.59765625" style="3" customWidth="1"/>
    <col min="10762" max="11004" width="8.796875" style="3"/>
    <col min="11005" max="11007" width="0" style="3" hidden="1" customWidth="1"/>
    <col min="11008" max="11008" width="21.796875" style="3" customWidth="1"/>
    <col min="11009" max="11009" width="13.69921875" style="3" customWidth="1"/>
    <col min="11010" max="11010" width="13.5" style="3" customWidth="1"/>
    <col min="11011" max="11011" width="8.69921875" style="3" customWidth="1"/>
    <col min="11012" max="11012" width="8.19921875" style="3" customWidth="1"/>
    <col min="11013" max="11013" width="7.796875" style="3" customWidth="1"/>
    <col min="11014" max="11014" width="11.5" style="3" customWidth="1"/>
    <col min="11015" max="11015" width="8.59765625" style="3" customWidth="1"/>
    <col min="11016" max="11016" width="7.5" style="3" customWidth="1"/>
    <col min="11017" max="11017" width="10.59765625" style="3" customWidth="1"/>
    <col min="11018" max="11260" width="8.796875" style="3"/>
    <col min="11261" max="11263" width="0" style="3" hidden="1" customWidth="1"/>
    <col min="11264" max="11264" width="21.796875" style="3" customWidth="1"/>
    <col min="11265" max="11265" width="13.69921875" style="3" customWidth="1"/>
    <col min="11266" max="11266" width="13.5" style="3" customWidth="1"/>
    <col min="11267" max="11267" width="8.69921875" style="3" customWidth="1"/>
    <col min="11268" max="11268" width="8.19921875" style="3" customWidth="1"/>
    <col min="11269" max="11269" width="7.796875" style="3" customWidth="1"/>
    <col min="11270" max="11270" width="11.5" style="3" customWidth="1"/>
    <col min="11271" max="11271" width="8.59765625" style="3" customWidth="1"/>
    <col min="11272" max="11272" width="7.5" style="3" customWidth="1"/>
    <col min="11273" max="11273" width="10.59765625" style="3" customWidth="1"/>
    <col min="11274" max="11516" width="8.796875" style="3"/>
    <col min="11517" max="11519" width="0" style="3" hidden="1" customWidth="1"/>
    <col min="11520" max="11520" width="21.796875" style="3" customWidth="1"/>
    <col min="11521" max="11521" width="13.69921875" style="3" customWidth="1"/>
    <col min="11522" max="11522" width="13.5" style="3" customWidth="1"/>
    <col min="11523" max="11523" width="8.69921875" style="3" customWidth="1"/>
    <col min="11524" max="11524" width="8.19921875" style="3" customWidth="1"/>
    <col min="11525" max="11525" width="7.796875" style="3" customWidth="1"/>
    <col min="11526" max="11526" width="11.5" style="3" customWidth="1"/>
    <col min="11527" max="11527" width="8.59765625" style="3" customWidth="1"/>
    <col min="11528" max="11528" width="7.5" style="3" customWidth="1"/>
    <col min="11529" max="11529" width="10.59765625" style="3" customWidth="1"/>
    <col min="11530" max="11772" width="8.796875" style="3"/>
    <col min="11773" max="11775" width="0" style="3" hidden="1" customWidth="1"/>
    <col min="11776" max="11776" width="21.796875" style="3" customWidth="1"/>
    <col min="11777" max="11777" width="13.69921875" style="3" customWidth="1"/>
    <col min="11778" max="11778" width="13.5" style="3" customWidth="1"/>
    <col min="11779" max="11779" width="8.69921875" style="3" customWidth="1"/>
    <col min="11780" max="11780" width="8.19921875" style="3" customWidth="1"/>
    <col min="11781" max="11781" width="7.796875" style="3" customWidth="1"/>
    <col min="11782" max="11782" width="11.5" style="3" customWidth="1"/>
    <col min="11783" max="11783" width="8.59765625" style="3" customWidth="1"/>
    <col min="11784" max="11784" width="7.5" style="3" customWidth="1"/>
    <col min="11785" max="11785" width="10.59765625" style="3" customWidth="1"/>
    <col min="11786" max="12028" width="8.796875" style="3"/>
    <col min="12029" max="12031" width="0" style="3" hidden="1" customWidth="1"/>
    <col min="12032" max="12032" width="21.796875" style="3" customWidth="1"/>
    <col min="12033" max="12033" width="13.69921875" style="3" customWidth="1"/>
    <col min="12034" max="12034" width="13.5" style="3" customWidth="1"/>
    <col min="12035" max="12035" width="8.69921875" style="3" customWidth="1"/>
    <col min="12036" max="12036" width="8.19921875" style="3" customWidth="1"/>
    <col min="12037" max="12037" width="7.796875" style="3" customWidth="1"/>
    <col min="12038" max="12038" width="11.5" style="3" customWidth="1"/>
    <col min="12039" max="12039" width="8.59765625" style="3" customWidth="1"/>
    <col min="12040" max="12040" width="7.5" style="3" customWidth="1"/>
    <col min="12041" max="12041" width="10.59765625" style="3" customWidth="1"/>
    <col min="12042" max="12284" width="8.796875" style="3"/>
    <col min="12285" max="12287" width="0" style="3" hidden="1" customWidth="1"/>
    <col min="12288" max="12288" width="21.796875" style="3" customWidth="1"/>
    <col min="12289" max="12289" width="13.69921875" style="3" customWidth="1"/>
    <col min="12290" max="12290" width="13.5" style="3" customWidth="1"/>
    <col min="12291" max="12291" width="8.69921875" style="3" customWidth="1"/>
    <col min="12292" max="12292" width="8.19921875" style="3" customWidth="1"/>
    <col min="12293" max="12293" width="7.796875" style="3" customWidth="1"/>
    <col min="12294" max="12294" width="11.5" style="3" customWidth="1"/>
    <col min="12295" max="12295" width="8.59765625" style="3" customWidth="1"/>
    <col min="12296" max="12296" width="7.5" style="3" customWidth="1"/>
    <col min="12297" max="12297" width="10.59765625" style="3" customWidth="1"/>
    <col min="12298" max="12540" width="8.796875" style="3"/>
    <col min="12541" max="12543" width="0" style="3" hidden="1" customWidth="1"/>
    <col min="12544" max="12544" width="21.796875" style="3" customWidth="1"/>
    <col min="12545" max="12545" width="13.69921875" style="3" customWidth="1"/>
    <col min="12546" max="12546" width="13.5" style="3" customWidth="1"/>
    <col min="12547" max="12547" width="8.69921875" style="3" customWidth="1"/>
    <col min="12548" max="12548" width="8.19921875" style="3" customWidth="1"/>
    <col min="12549" max="12549" width="7.796875" style="3" customWidth="1"/>
    <col min="12550" max="12550" width="11.5" style="3" customWidth="1"/>
    <col min="12551" max="12551" width="8.59765625" style="3" customWidth="1"/>
    <col min="12552" max="12552" width="7.5" style="3" customWidth="1"/>
    <col min="12553" max="12553" width="10.59765625" style="3" customWidth="1"/>
    <col min="12554" max="12796" width="8.796875" style="3"/>
    <col min="12797" max="12799" width="0" style="3" hidden="1" customWidth="1"/>
    <col min="12800" max="12800" width="21.796875" style="3" customWidth="1"/>
    <col min="12801" max="12801" width="13.69921875" style="3" customWidth="1"/>
    <col min="12802" max="12802" width="13.5" style="3" customWidth="1"/>
    <col min="12803" max="12803" width="8.69921875" style="3" customWidth="1"/>
    <col min="12804" max="12804" width="8.19921875" style="3" customWidth="1"/>
    <col min="12805" max="12805" width="7.796875" style="3" customWidth="1"/>
    <col min="12806" max="12806" width="11.5" style="3" customWidth="1"/>
    <col min="12807" max="12807" width="8.59765625" style="3" customWidth="1"/>
    <col min="12808" max="12808" width="7.5" style="3" customWidth="1"/>
    <col min="12809" max="12809" width="10.59765625" style="3" customWidth="1"/>
    <col min="12810" max="13052" width="8.796875" style="3"/>
    <col min="13053" max="13055" width="0" style="3" hidden="1" customWidth="1"/>
    <col min="13056" max="13056" width="21.796875" style="3" customWidth="1"/>
    <col min="13057" max="13057" width="13.69921875" style="3" customWidth="1"/>
    <col min="13058" max="13058" width="13.5" style="3" customWidth="1"/>
    <col min="13059" max="13059" width="8.69921875" style="3" customWidth="1"/>
    <col min="13060" max="13060" width="8.19921875" style="3" customWidth="1"/>
    <col min="13061" max="13061" width="7.796875" style="3" customWidth="1"/>
    <col min="13062" max="13062" width="11.5" style="3" customWidth="1"/>
    <col min="13063" max="13063" width="8.59765625" style="3" customWidth="1"/>
    <col min="13064" max="13064" width="7.5" style="3" customWidth="1"/>
    <col min="13065" max="13065" width="10.59765625" style="3" customWidth="1"/>
    <col min="13066" max="13308" width="8.796875" style="3"/>
    <col min="13309" max="13311" width="0" style="3" hidden="1" customWidth="1"/>
    <col min="13312" max="13312" width="21.796875" style="3" customWidth="1"/>
    <col min="13313" max="13313" width="13.69921875" style="3" customWidth="1"/>
    <col min="13314" max="13314" width="13.5" style="3" customWidth="1"/>
    <col min="13315" max="13315" width="8.69921875" style="3" customWidth="1"/>
    <col min="13316" max="13316" width="8.19921875" style="3" customWidth="1"/>
    <col min="13317" max="13317" width="7.796875" style="3" customWidth="1"/>
    <col min="13318" max="13318" width="11.5" style="3" customWidth="1"/>
    <col min="13319" max="13319" width="8.59765625" style="3" customWidth="1"/>
    <col min="13320" max="13320" width="7.5" style="3" customWidth="1"/>
    <col min="13321" max="13321" width="10.59765625" style="3" customWidth="1"/>
    <col min="13322" max="13564" width="8.796875" style="3"/>
    <col min="13565" max="13567" width="0" style="3" hidden="1" customWidth="1"/>
    <col min="13568" max="13568" width="21.796875" style="3" customWidth="1"/>
    <col min="13569" max="13569" width="13.69921875" style="3" customWidth="1"/>
    <col min="13570" max="13570" width="13.5" style="3" customWidth="1"/>
    <col min="13571" max="13571" width="8.69921875" style="3" customWidth="1"/>
    <col min="13572" max="13572" width="8.19921875" style="3" customWidth="1"/>
    <col min="13573" max="13573" width="7.796875" style="3" customWidth="1"/>
    <col min="13574" max="13574" width="11.5" style="3" customWidth="1"/>
    <col min="13575" max="13575" width="8.59765625" style="3" customWidth="1"/>
    <col min="13576" max="13576" width="7.5" style="3" customWidth="1"/>
    <col min="13577" max="13577" width="10.59765625" style="3" customWidth="1"/>
    <col min="13578" max="13820" width="8.796875" style="3"/>
    <col min="13821" max="13823" width="0" style="3" hidden="1" customWidth="1"/>
    <col min="13824" max="13824" width="21.796875" style="3" customWidth="1"/>
    <col min="13825" max="13825" width="13.69921875" style="3" customWidth="1"/>
    <col min="13826" max="13826" width="13.5" style="3" customWidth="1"/>
    <col min="13827" max="13827" width="8.69921875" style="3" customWidth="1"/>
    <col min="13828" max="13828" width="8.19921875" style="3" customWidth="1"/>
    <col min="13829" max="13829" width="7.796875" style="3" customWidth="1"/>
    <col min="13830" max="13830" width="11.5" style="3" customWidth="1"/>
    <col min="13831" max="13831" width="8.59765625" style="3" customWidth="1"/>
    <col min="13832" max="13832" width="7.5" style="3" customWidth="1"/>
    <col min="13833" max="13833" width="10.59765625" style="3" customWidth="1"/>
    <col min="13834" max="14076" width="8.796875" style="3"/>
    <col min="14077" max="14079" width="0" style="3" hidden="1" customWidth="1"/>
    <col min="14080" max="14080" width="21.796875" style="3" customWidth="1"/>
    <col min="14081" max="14081" width="13.69921875" style="3" customWidth="1"/>
    <col min="14082" max="14082" width="13.5" style="3" customWidth="1"/>
    <col min="14083" max="14083" width="8.69921875" style="3" customWidth="1"/>
    <col min="14084" max="14084" width="8.19921875" style="3" customWidth="1"/>
    <col min="14085" max="14085" width="7.796875" style="3" customWidth="1"/>
    <col min="14086" max="14086" width="11.5" style="3" customWidth="1"/>
    <col min="14087" max="14087" width="8.59765625" style="3" customWidth="1"/>
    <col min="14088" max="14088" width="7.5" style="3" customWidth="1"/>
    <col min="14089" max="14089" width="10.59765625" style="3" customWidth="1"/>
    <col min="14090" max="14332" width="8.796875" style="3"/>
    <col min="14333" max="14335" width="0" style="3" hidden="1" customWidth="1"/>
    <col min="14336" max="14336" width="21.796875" style="3" customWidth="1"/>
    <col min="14337" max="14337" width="13.69921875" style="3" customWidth="1"/>
    <col min="14338" max="14338" width="13.5" style="3" customWidth="1"/>
    <col min="14339" max="14339" width="8.69921875" style="3" customWidth="1"/>
    <col min="14340" max="14340" width="8.19921875" style="3" customWidth="1"/>
    <col min="14341" max="14341" width="7.796875" style="3" customWidth="1"/>
    <col min="14342" max="14342" width="11.5" style="3" customWidth="1"/>
    <col min="14343" max="14343" width="8.59765625" style="3" customWidth="1"/>
    <col min="14344" max="14344" width="7.5" style="3" customWidth="1"/>
    <col min="14345" max="14345" width="10.59765625" style="3" customWidth="1"/>
    <col min="14346" max="14588" width="8.796875" style="3"/>
    <col min="14589" max="14591" width="0" style="3" hidden="1" customWidth="1"/>
    <col min="14592" max="14592" width="21.796875" style="3" customWidth="1"/>
    <col min="14593" max="14593" width="13.69921875" style="3" customWidth="1"/>
    <col min="14594" max="14594" width="13.5" style="3" customWidth="1"/>
    <col min="14595" max="14595" width="8.69921875" style="3" customWidth="1"/>
    <col min="14596" max="14596" width="8.19921875" style="3" customWidth="1"/>
    <col min="14597" max="14597" width="7.796875" style="3" customWidth="1"/>
    <col min="14598" max="14598" width="11.5" style="3" customWidth="1"/>
    <col min="14599" max="14599" width="8.59765625" style="3" customWidth="1"/>
    <col min="14600" max="14600" width="7.5" style="3" customWidth="1"/>
    <col min="14601" max="14601" width="10.59765625" style="3" customWidth="1"/>
    <col min="14602" max="14844" width="8.796875" style="3"/>
    <col min="14845" max="14847" width="0" style="3" hidden="1" customWidth="1"/>
    <col min="14848" max="14848" width="21.796875" style="3" customWidth="1"/>
    <col min="14849" max="14849" width="13.69921875" style="3" customWidth="1"/>
    <col min="14850" max="14850" width="13.5" style="3" customWidth="1"/>
    <col min="14851" max="14851" width="8.69921875" style="3" customWidth="1"/>
    <col min="14852" max="14852" width="8.19921875" style="3" customWidth="1"/>
    <col min="14853" max="14853" width="7.796875" style="3" customWidth="1"/>
    <col min="14854" max="14854" width="11.5" style="3" customWidth="1"/>
    <col min="14855" max="14855" width="8.59765625" style="3" customWidth="1"/>
    <col min="14856" max="14856" width="7.5" style="3" customWidth="1"/>
    <col min="14857" max="14857" width="10.59765625" style="3" customWidth="1"/>
    <col min="14858" max="15100" width="8.796875" style="3"/>
    <col min="15101" max="15103" width="0" style="3" hidden="1" customWidth="1"/>
    <col min="15104" max="15104" width="21.796875" style="3" customWidth="1"/>
    <col min="15105" max="15105" width="13.69921875" style="3" customWidth="1"/>
    <col min="15106" max="15106" width="13.5" style="3" customWidth="1"/>
    <col min="15107" max="15107" width="8.69921875" style="3" customWidth="1"/>
    <col min="15108" max="15108" width="8.19921875" style="3" customWidth="1"/>
    <col min="15109" max="15109" width="7.796875" style="3" customWidth="1"/>
    <col min="15110" max="15110" width="11.5" style="3" customWidth="1"/>
    <col min="15111" max="15111" width="8.59765625" style="3" customWidth="1"/>
    <col min="15112" max="15112" width="7.5" style="3" customWidth="1"/>
    <col min="15113" max="15113" width="10.59765625" style="3" customWidth="1"/>
    <col min="15114" max="15356" width="8.796875" style="3"/>
    <col min="15357" max="15359" width="0" style="3" hidden="1" customWidth="1"/>
    <col min="15360" max="15360" width="21.796875" style="3" customWidth="1"/>
    <col min="15361" max="15361" width="13.69921875" style="3" customWidth="1"/>
    <col min="15362" max="15362" width="13.5" style="3" customWidth="1"/>
    <col min="15363" max="15363" width="8.69921875" style="3" customWidth="1"/>
    <col min="15364" max="15364" width="8.19921875" style="3" customWidth="1"/>
    <col min="15365" max="15365" width="7.796875" style="3" customWidth="1"/>
    <col min="15366" max="15366" width="11.5" style="3" customWidth="1"/>
    <col min="15367" max="15367" width="8.59765625" style="3" customWidth="1"/>
    <col min="15368" max="15368" width="7.5" style="3" customWidth="1"/>
    <col min="15369" max="15369" width="10.59765625" style="3" customWidth="1"/>
    <col min="15370" max="15612" width="8.796875" style="3"/>
    <col min="15613" max="15615" width="0" style="3" hidden="1" customWidth="1"/>
    <col min="15616" max="15616" width="21.796875" style="3" customWidth="1"/>
    <col min="15617" max="15617" width="13.69921875" style="3" customWidth="1"/>
    <col min="15618" max="15618" width="13.5" style="3" customWidth="1"/>
    <col min="15619" max="15619" width="8.69921875" style="3" customWidth="1"/>
    <col min="15620" max="15620" width="8.19921875" style="3" customWidth="1"/>
    <col min="15621" max="15621" width="7.796875" style="3" customWidth="1"/>
    <col min="15622" max="15622" width="11.5" style="3" customWidth="1"/>
    <col min="15623" max="15623" width="8.59765625" style="3" customWidth="1"/>
    <col min="15624" max="15624" width="7.5" style="3" customWidth="1"/>
    <col min="15625" max="15625" width="10.59765625" style="3" customWidth="1"/>
    <col min="15626" max="15868" width="8.796875" style="3"/>
    <col min="15869" max="15871" width="0" style="3" hidden="1" customWidth="1"/>
    <col min="15872" max="15872" width="21.796875" style="3" customWidth="1"/>
    <col min="15873" max="15873" width="13.69921875" style="3" customWidth="1"/>
    <col min="15874" max="15874" width="13.5" style="3" customWidth="1"/>
    <col min="15875" max="15875" width="8.69921875" style="3" customWidth="1"/>
    <col min="15876" max="15876" width="8.19921875" style="3" customWidth="1"/>
    <col min="15877" max="15877" width="7.796875" style="3" customWidth="1"/>
    <col min="15878" max="15878" width="11.5" style="3" customWidth="1"/>
    <col min="15879" max="15879" width="8.59765625" style="3" customWidth="1"/>
    <col min="15880" max="15880" width="7.5" style="3" customWidth="1"/>
    <col min="15881" max="15881" width="10.59765625" style="3" customWidth="1"/>
    <col min="15882" max="16124" width="8.796875" style="3"/>
    <col min="16125" max="16127" width="0" style="3" hidden="1" customWidth="1"/>
    <col min="16128" max="16128" width="21.796875" style="3" customWidth="1"/>
    <col min="16129" max="16129" width="13.69921875" style="3" customWidth="1"/>
    <col min="16130" max="16130" width="13.5" style="3" customWidth="1"/>
    <col min="16131" max="16131" width="8.69921875" style="3" customWidth="1"/>
    <col min="16132" max="16132" width="8.19921875" style="3" customWidth="1"/>
    <col min="16133" max="16133" width="7.796875" style="3" customWidth="1"/>
    <col min="16134" max="16134" width="11.5" style="3" customWidth="1"/>
    <col min="16135" max="16135" width="8.59765625" style="3" customWidth="1"/>
    <col min="16136" max="16136" width="7.5" style="3" customWidth="1"/>
    <col min="16137" max="16137" width="10.59765625" style="3" customWidth="1"/>
    <col min="16138" max="16384" width="8.796875" style="3"/>
  </cols>
  <sheetData>
    <row r="1" spans="4:10" ht="93" customHeight="1" x14ac:dyDescent="0.25">
      <c r="E1" s="309" t="s">
        <v>876</v>
      </c>
      <c r="F1" s="309"/>
      <c r="G1" s="309"/>
      <c r="H1" s="309"/>
      <c r="I1" s="309"/>
      <c r="J1" s="309"/>
    </row>
    <row r="2" spans="4:10" ht="12.75" x14ac:dyDescent="0.2">
      <c r="D2" s="310" t="s">
        <v>197</v>
      </c>
      <c r="E2" s="310"/>
      <c r="F2" s="310"/>
      <c r="G2" s="310"/>
      <c r="H2" s="310"/>
      <c r="I2" s="310"/>
      <c r="J2" s="310"/>
    </row>
    <row r="3" spans="4:10" ht="17.25" customHeight="1" x14ac:dyDescent="0.2">
      <c r="D3" s="438"/>
      <c r="E3" s="335" t="s">
        <v>528</v>
      </c>
      <c r="F3" s="336"/>
      <c r="G3" s="337"/>
      <c r="H3" s="335" t="s">
        <v>453</v>
      </c>
      <c r="I3" s="336"/>
      <c r="J3" s="337"/>
    </row>
    <row r="4" spans="4:10" ht="12.75" customHeight="1" x14ac:dyDescent="0.2">
      <c r="D4" s="439"/>
      <c r="E4" s="347" t="s">
        <v>499</v>
      </c>
      <c r="F4" s="335" t="s">
        <v>337</v>
      </c>
      <c r="G4" s="337"/>
      <c r="H4" s="347" t="s">
        <v>529</v>
      </c>
      <c r="I4" s="347" t="s">
        <v>395</v>
      </c>
      <c r="J4" s="347" t="s">
        <v>455</v>
      </c>
    </row>
    <row r="5" spans="4:10" ht="40.5" customHeight="1" x14ac:dyDescent="0.2">
      <c r="D5" s="439"/>
      <c r="E5" s="429"/>
      <c r="F5" s="263" t="s">
        <v>443</v>
      </c>
      <c r="G5" s="263" t="s">
        <v>457</v>
      </c>
      <c r="H5" s="429"/>
      <c r="I5" s="429"/>
      <c r="J5" s="429"/>
    </row>
    <row r="6" spans="4:10" x14ac:dyDescent="0.2">
      <c r="D6" s="440"/>
      <c r="E6" s="160">
        <v>1</v>
      </c>
      <c r="F6" s="265">
        <v>2</v>
      </c>
      <c r="G6" s="161">
        <v>3</v>
      </c>
      <c r="H6" s="161">
        <v>4</v>
      </c>
      <c r="I6" s="161">
        <v>5</v>
      </c>
      <c r="J6" s="161">
        <v>6</v>
      </c>
    </row>
    <row r="7" spans="4:10" x14ac:dyDescent="0.2">
      <c r="D7" s="411" t="s">
        <v>345</v>
      </c>
      <c r="E7" s="412"/>
      <c r="F7" s="412"/>
      <c r="G7" s="412"/>
      <c r="H7" s="412"/>
      <c r="I7" s="412"/>
      <c r="J7" s="413"/>
    </row>
    <row r="8" spans="4:10" x14ac:dyDescent="0.25">
      <c r="D8" s="171" t="s">
        <v>440</v>
      </c>
      <c r="E8" s="92"/>
      <c r="F8" s="92"/>
      <c r="G8" s="92"/>
      <c r="H8" s="92"/>
      <c r="I8" s="92"/>
      <c r="J8" s="92"/>
    </row>
    <row r="9" spans="4:10" x14ac:dyDescent="0.25">
      <c r="D9" s="172" t="s">
        <v>401</v>
      </c>
      <c r="E9" s="92"/>
      <c r="F9" s="92"/>
      <c r="G9" s="92"/>
      <c r="H9" s="92"/>
      <c r="I9" s="92"/>
      <c r="J9" s="92"/>
    </row>
    <row r="10" spans="4:10" x14ac:dyDescent="0.25">
      <c r="D10" s="173">
        <v>1</v>
      </c>
      <c r="E10" s="96">
        <v>3.3090000000000002</v>
      </c>
      <c r="F10" s="96">
        <v>1.5939229579818979</v>
      </c>
      <c r="G10" s="96">
        <v>36.58374792703151</v>
      </c>
      <c r="H10" s="96">
        <v>3.3090000000000002</v>
      </c>
      <c r="I10" s="96">
        <v>13.725734196117472</v>
      </c>
      <c r="J10" s="96">
        <v>1</v>
      </c>
    </row>
    <row r="11" spans="4:10" x14ac:dyDescent="0.25">
      <c r="D11" s="174" t="s">
        <v>231</v>
      </c>
      <c r="E11" s="96">
        <v>3.0289999999999999</v>
      </c>
      <c r="F11" s="96">
        <v>1.4590488485122903</v>
      </c>
      <c r="G11" s="96">
        <v>33.488114980652291</v>
      </c>
      <c r="H11" s="96">
        <v>6.0579999999999998</v>
      </c>
      <c r="I11" s="96">
        <v>25.128588020574082</v>
      </c>
      <c r="J11" s="96">
        <v>2</v>
      </c>
    </row>
    <row r="12" spans="4:10" x14ac:dyDescent="0.25">
      <c r="D12" s="175" t="s">
        <v>232</v>
      </c>
      <c r="E12" s="96">
        <v>1.0089999999999999</v>
      </c>
      <c r="F12" s="96">
        <v>0.48602848733869297</v>
      </c>
      <c r="G12" s="96">
        <v>11.155334438916528</v>
      </c>
      <c r="H12" s="96">
        <v>3.0270000000000001</v>
      </c>
      <c r="I12" s="96">
        <v>12.555998008959682</v>
      </c>
      <c r="J12" s="96">
        <v>3</v>
      </c>
    </row>
    <row r="13" spans="4:10" x14ac:dyDescent="0.25">
      <c r="D13" s="175" t="s">
        <v>530</v>
      </c>
      <c r="E13" s="96">
        <v>1.046</v>
      </c>
      <c r="F13" s="96">
        <v>0.50385113751860544</v>
      </c>
      <c r="G13" s="96">
        <v>11.564400221116639</v>
      </c>
      <c r="H13" s="96">
        <v>4.4630000000000001</v>
      </c>
      <c r="I13" s="96">
        <v>18.512526962004316</v>
      </c>
      <c r="J13" s="96">
        <v>4.266730401529637</v>
      </c>
    </row>
    <row r="14" spans="4:10" x14ac:dyDescent="0.25">
      <c r="D14" s="175" t="s">
        <v>460</v>
      </c>
      <c r="E14" s="96">
        <v>0.47799999999999998</v>
      </c>
      <c r="F14" s="96">
        <v>0.23024937259454434</v>
      </c>
      <c r="G14" s="96">
        <v>5.2846876727473742</v>
      </c>
      <c r="H14" s="96">
        <v>3.4220000000000002</v>
      </c>
      <c r="I14" s="96">
        <v>14.194458271113323</v>
      </c>
      <c r="J14" s="96">
        <v>7.1589958158995817</v>
      </c>
    </row>
    <row r="15" spans="4:10" x14ac:dyDescent="0.25">
      <c r="D15" s="176" t="s">
        <v>531</v>
      </c>
      <c r="E15" s="96">
        <v>0.17399999999999999</v>
      </c>
      <c r="F15" s="96">
        <v>8.381462517039899E-2</v>
      </c>
      <c r="G15" s="96">
        <v>1.923714759535655</v>
      </c>
      <c r="H15" s="96">
        <v>3.8290000000000002</v>
      </c>
      <c r="I15" s="96">
        <v>15.882694541231126</v>
      </c>
      <c r="J15" s="96">
        <v>22.005747126436781</v>
      </c>
    </row>
    <row r="16" spans="4:10" x14ac:dyDescent="0.25">
      <c r="D16" s="176" t="s">
        <v>201</v>
      </c>
      <c r="E16" s="96">
        <v>9.0449999999999999</v>
      </c>
      <c r="F16" s="96">
        <v>4.3569154291164303</v>
      </c>
      <c r="G16" s="96">
        <v>100</v>
      </c>
      <c r="H16" s="96">
        <v>24.108000000000001</v>
      </c>
      <c r="I16" s="96">
        <v>100</v>
      </c>
      <c r="J16" s="96">
        <v>2.6653399668325042</v>
      </c>
    </row>
    <row r="17" spans="4:10" x14ac:dyDescent="0.25">
      <c r="D17" s="169" t="s">
        <v>410</v>
      </c>
      <c r="E17" s="96">
        <v>198.55600000000001</v>
      </c>
      <c r="F17" s="96">
        <v>95.643084570883573</v>
      </c>
      <c r="G17" s="92" t="s">
        <v>377</v>
      </c>
      <c r="H17" s="92" t="s">
        <v>377</v>
      </c>
      <c r="I17" s="92" t="s">
        <v>377</v>
      </c>
      <c r="J17" s="92" t="s">
        <v>377</v>
      </c>
    </row>
    <row r="18" spans="4:10" x14ac:dyDescent="0.25">
      <c r="D18" s="177" t="s">
        <v>378</v>
      </c>
      <c r="E18" s="96">
        <v>207.601</v>
      </c>
      <c r="F18" s="96">
        <v>100</v>
      </c>
      <c r="G18" s="92" t="s">
        <v>377</v>
      </c>
      <c r="H18" s="96">
        <v>24.108000000000001</v>
      </c>
      <c r="I18" s="96">
        <v>100</v>
      </c>
      <c r="J18" s="96">
        <v>0.11612660825333211</v>
      </c>
    </row>
  </sheetData>
  <mergeCells count="11">
    <mergeCell ref="D7:J7"/>
    <mergeCell ref="E1:J1"/>
    <mergeCell ref="D2:J2"/>
    <mergeCell ref="D3:D6"/>
    <mergeCell ref="E3:G3"/>
    <mergeCell ref="H3:J3"/>
    <mergeCell ref="E4:E5"/>
    <mergeCell ref="F4:G4"/>
    <mergeCell ref="H4:H5"/>
    <mergeCell ref="I4:I5"/>
    <mergeCell ref="J4:J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"/>
  <sheetViews>
    <sheetView topLeftCell="B1" workbookViewId="0">
      <selection activeCell="L1" sqref="L1"/>
    </sheetView>
  </sheetViews>
  <sheetFormatPr defaultRowHeight="18.75" x14ac:dyDescent="0.3"/>
  <sheetData/>
  <pageMargins left="1.299212598425197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D1:N48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" style="1" customWidth="1"/>
    <col min="5" max="5" width="9" style="1" customWidth="1"/>
    <col min="6" max="6" width="10.7968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2968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776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197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25.5" customHeight="1" x14ac:dyDescent="0.2">
      <c r="D4" s="317"/>
      <c r="E4" s="322" t="s">
        <v>198</v>
      </c>
      <c r="F4" s="323"/>
      <c r="G4" s="324"/>
      <c r="H4" s="315" t="s">
        <v>199</v>
      </c>
      <c r="I4" s="325"/>
      <c r="J4" s="316"/>
      <c r="K4" s="315" t="s">
        <v>200</v>
      </c>
      <c r="L4" s="325"/>
      <c r="M4" s="316"/>
    </row>
    <row r="5" spans="4:14" ht="12.75" customHeight="1" x14ac:dyDescent="0.2">
      <c r="D5" s="318"/>
      <c r="E5" s="326" t="s">
        <v>201</v>
      </c>
      <c r="F5" s="315" t="s">
        <v>7</v>
      </c>
      <c r="G5" s="316"/>
      <c r="H5" s="314" t="s">
        <v>201</v>
      </c>
      <c r="I5" s="315" t="s">
        <v>64</v>
      </c>
      <c r="J5" s="316"/>
      <c r="K5" s="314" t="s">
        <v>201</v>
      </c>
      <c r="L5" s="30" t="s">
        <v>64</v>
      </c>
      <c r="M5" s="314" t="s">
        <v>202</v>
      </c>
    </row>
    <row r="6" spans="4:14" ht="56.25" customHeight="1" x14ac:dyDescent="0.2">
      <c r="D6" s="318"/>
      <c r="E6" s="327"/>
      <c r="F6" s="314" t="s">
        <v>203</v>
      </c>
      <c r="G6" s="314" t="s">
        <v>204</v>
      </c>
      <c r="H6" s="314"/>
      <c r="I6" s="314" t="s">
        <v>205</v>
      </c>
      <c r="J6" s="314" t="s">
        <v>206</v>
      </c>
      <c r="K6" s="314"/>
      <c r="L6" s="314" t="s">
        <v>207</v>
      </c>
      <c r="M6" s="314"/>
    </row>
    <row r="7" spans="4:14" ht="38.25" hidden="1" x14ac:dyDescent="0.2">
      <c r="D7" s="17"/>
      <c r="E7" s="18" t="s">
        <v>208</v>
      </c>
      <c r="F7" s="314" t="s">
        <v>209</v>
      </c>
      <c r="G7" s="314" t="s">
        <v>210</v>
      </c>
      <c r="H7" s="19" t="s">
        <v>211</v>
      </c>
      <c r="I7" s="314" t="s">
        <v>212</v>
      </c>
      <c r="J7" s="314" t="s">
        <v>213</v>
      </c>
      <c r="K7" s="18" t="s">
        <v>214</v>
      </c>
      <c r="L7" s="314" t="s">
        <v>215</v>
      </c>
      <c r="M7" s="18" t="s">
        <v>216</v>
      </c>
    </row>
    <row r="8" spans="4:14" ht="12.75" x14ac:dyDescent="0.2">
      <c r="D8" s="8"/>
      <c r="E8" s="8">
        <v>1</v>
      </c>
      <c r="F8" s="8">
        <v>2</v>
      </c>
      <c r="G8" s="8">
        <v>3</v>
      </c>
      <c r="H8" s="8">
        <v>4</v>
      </c>
      <c r="I8" s="8">
        <v>5</v>
      </c>
      <c r="J8" s="8">
        <v>6</v>
      </c>
      <c r="K8" s="8">
        <v>7</v>
      </c>
      <c r="L8" s="8">
        <v>8</v>
      </c>
      <c r="M8" s="8">
        <v>9</v>
      </c>
    </row>
    <row r="9" spans="4:14" ht="12.75" x14ac:dyDescent="0.2">
      <c r="D9" s="319" t="s">
        <v>217</v>
      </c>
      <c r="E9" s="320"/>
      <c r="F9" s="320"/>
      <c r="G9" s="320"/>
      <c r="H9" s="320"/>
      <c r="I9" s="320"/>
      <c r="J9" s="320"/>
      <c r="K9" s="320"/>
      <c r="L9" s="320"/>
      <c r="M9" s="321"/>
    </row>
    <row r="10" spans="4:14" ht="15.75" x14ac:dyDescent="0.25">
      <c r="D10" s="9" t="s">
        <v>21</v>
      </c>
      <c r="E10" s="26">
        <v>9</v>
      </c>
      <c r="F10" s="26">
        <v>9</v>
      </c>
      <c r="G10" s="10">
        <v>100</v>
      </c>
      <c r="H10" s="26">
        <v>4165</v>
      </c>
      <c r="I10" s="26">
        <v>3388</v>
      </c>
      <c r="J10" s="10">
        <v>81.344537815126046</v>
      </c>
      <c r="K10" s="10">
        <v>330.8</v>
      </c>
      <c r="L10" s="10">
        <v>275.60000000000002</v>
      </c>
      <c r="M10" s="31">
        <v>6.6170468187274914E-2</v>
      </c>
    </row>
    <row r="11" spans="4:14" ht="16.5" customHeight="1" x14ac:dyDescent="0.25">
      <c r="D11" s="11" t="s">
        <v>22</v>
      </c>
      <c r="E11" s="27" t="s">
        <v>25</v>
      </c>
      <c r="F11" s="27" t="s">
        <v>25</v>
      </c>
      <c r="G11" s="12">
        <v>100</v>
      </c>
      <c r="H11" s="27" t="s">
        <v>25</v>
      </c>
      <c r="I11" s="27" t="s">
        <v>25</v>
      </c>
      <c r="J11" s="12" t="s">
        <v>25</v>
      </c>
      <c r="K11" s="12" t="s">
        <v>25</v>
      </c>
      <c r="L11" s="12" t="s">
        <v>25</v>
      </c>
      <c r="M11" s="32" t="s">
        <v>25</v>
      </c>
    </row>
    <row r="12" spans="4:14" ht="16.5" customHeight="1" x14ac:dyDescent="0.25">
      <c r="D12" s="13" t="s">
        <v>23</v>
      </c>
      <c r="E12" s="27" t="s">
        <v>26</v>
      </c>
      <c r="F12" s="27" t="s">
        <v>26</v>
      </c>
      <c r="G12" s="12" t="s">
        <v>26</v>
      </c>
      <c r="H12" s="27" t="s">
        <v>26</v>
      </c>
      <c r="I12" s="27" t="s">
        <v>26</v>
      </c>
      <c r="J12" s="12" t="s">
        <v>26</v>
      </c>
      <c r="K12" s="12" t="s">
        <v>26</v>
      </c>
      <c r="L12" s="12" t="s">
        <v>26</v>
      </c>
      <c r="M12" s="32" t="s">
        <v>26</v>
      </c>
    </row>
    <row r="13" spans="4:14" ht="14.25" customHeight="1" x14ac:dyDescent="0.25">
      <c r="D13" s="13" t="s">
        <v>24</v>
      </c>
      <c r="E13" s="27" t="s">
        <v>26</v>
      </c>
      <c r="F13" s="27" t="s">
        <v>26</v>
      </c>
      <c r="G13" s="12" t="s">
        <v>26</v>
      </c>
      <c r="H13" s="27" t="s">
        <v>26</v>
      </c>
      <c r="I13" s="27" t="s">
        <v>26</v>
      </c>
      <c r="J13" s="12" t="s">
        <v>26</v>
      </c>
      <c r="K13" s="12" t="s">
        <v>26</v>
      </c>
      <c r="L13" s="12" t="s">
        <v>26</v>
      </c>
      <c r="M13" s="32" t="s">
        <v>26</v>
      </c>
    </row>
    <row r="14" spans="4:14" ht="16.5" customHeight="1" x14ac:dyDescent="0.25">
      <c r="D14" s="13" t="s">
        <v>27</v>
      </c>
      <c r="E14" s="27" t="s">
        <v>26</v>
      </c>
      <c r="F14" s="27" t="s">
        <v>26</v>
      </c>
      <c r="G14" s="12" t="s">
        <v>26</v>
      </c>
      <c r="H14" s="27" t="s">
        <v>26</v>
      </c>
      <c r="I14" s="27" t="s">
        <v>26</v>
      </c>
      <c r="J14" s="12" t="s">
        <v>26</v>
      </c>
      <c r="K14" s="12" t="s">
        <v>26</v>
      </c>
      <c r="L14" s="12" t="s">
        <v>26</v>
      </c>
      <c r="M14" s="32" t="s">
        <v>26</v>
      </c>
    </row>
    <row r="15" spans="4:14" ht="14.25" customHeight="1" x14ac:dyDescent="0.25">
      <c r="D15" s="13" t="s">
        <v>28</v>
      </c>
      <c r="E15" s="27" t="s">
        <v>26</v>
      </c>
      <c r="F15" s="27" t="s">
        <v>26</v>
      </c>
      <c r="G15" s="12" t="s">
        <v>26</v>
      </c>
      <c r="H15" s="27" t="s">
        <v>26</v>
      </c>
      <c r="I15" s="27" t="s">
        <v>26</v>
      </c>
      <c r="J15" s="12" t="s">
        <v>26</v>
      </c>
      <c r="K15" s="12" t="s">
        <v>26</v>
      </c>
      <c r="L15" s="12" t="s">
        <v>26</v>
      </c>
      <c r="M15" s="32" t="s">
        <v>26</v>
      </c>
    </row>
    <row r="16" spans="4:14" ht="16.5" customHeight="1" x14ac:dyDescent="0.25">
      <c r="D16" s="13" t="s">
        <v>29</v>
      </c>
      <c r="E16" s="27" t="s">
        <v>26</v>
      </c>
      <c r="F16" s="27" t="s">
        <v>26</v>
      </c>
      <c r="G16" s="12" t="s">
        <v>26</v>
      </c>
      <c r="H16" s="27" t="s">
        <v>26</v>
      </c>
      <c r="I16" s="27" t="s">
        <v>26</v>
      </c>
      <c r="J16" s="12" t="s">
        <v>26</v>
      </c>
      <c r="K16" s="12" t="s">
        <v>26</v>
      </c>
      <c r="L16" s="12" t="s">
        <v>26</v>
      </c>
      <c r="M16" s="32" t="s">
        <v>26</v>
      </c>
    </row>
    <row r="17" spans="4:13" ht="14.25" customHeight="1" x14ac:dyDescent="0.25">
      <c r="D17" s="13" t="s">
        <v>30</v>
      </c>
      <c r="E17" s="27" t="s">
        <v>26</v>
      </c>
      <c r="F17" s="27" t="s">
        <v>26</v>
      </c>
      <c r="G17" s="12" t="s">
        <v>26</v>
      </c>
      <c r="H17" s="27" t="s">
        <v>26</v>
      </c>
      <c r="I17" s="27" t="s">
        <v>26</v>
      </c>
      <c r="J17" s="12" t="s">
        <v>26</v>
      </c>
      <c r="K17" s="12" t="s">
        <v>26</v>
      </c>
      <c r="L17" s="12" t="s">
        <v>26</v>
      </c>
      <c r="M17" s="32" t="s">
        <v>26</v>
      </c>
    </row>
    <row r="18" spans="4:13" ht="16.5" customHeight="1" x14ac:dyDescent="0.25">
      <c r="D18" s="13" t="s">
        <v>31</v>
      </c>
      <c r="E18" s="27" t="s">
        <v>26</v>
      </c>
      <c r="F18" s="27" t="s">
        <v>26</v>
      </c>
      <c r="G18" s="12" t="s">
        <v>26</v>
      </c>
      <c r="H18" s="27" t="s">
        <v>26</v>
      </c>
      <c r="I18" s="27" t="s">
        <v>26</v>
      </c>
      <c r="J18" s="12" t="s">
        <v>26</v>
      </c>
      <c r="K18" s="12" t="s">
        <v>26</v>
      </c>
      <c r="L18" s="12" t="s">
        <v>26</v>
      </c>
      <c r="M18" s="32" t="s">
        <v>26</v>
      </c>
    </row>
    <row r="19" spans="4:13" ht="14.25" customHeight="1" x14ac:dyDescent="0.25">
      <c r="D19" s="13" t="s">
        <v>32</v>
      </c>
      <c r="E19" s="27" t="s">
        <v>26</v>
      </c>
      <c r="F19" s="27" t="s">
        <v>26</v>
      </c>
      <c r="G19" s="12" t="s">
        <v>26</v>
      </c>
      <c r="H19" s="27" t="s">
        <v>26</v>
      </c>
      <c r="I19" s="27" t="s">
        <v>26</v>
      </c>
      <c r="J19" s="12" t="s">
        <v>26</v>
      </c>
      <c r="K19" s="12" t="s">
        <v>26</v>
      </c>
      <c r="L19" s="12" t="s">
        <v>26</v>
      </c>
      <c r="M19" s="32" t="s">
        <v>26</v>
      </c>
    </row>
    <row r="20" spans="4:13" ht="16.5" customHeight="1" x14ac:dyDescent="0.25">
      <c r="D20" s="13" t="s">
        <v>33</v>
      </c>
      <c r="E20" s="27" t="s">
        <v>26</v>
      </c>
      <c r="F20" s="27" t="s">
        <v>26</v>
      </c>
      <c r="G20" s="12" t="s">
        <v>26</v>
      </c>
      <c r="H20" s="27" t="s">
        <v>26</v>
      </c>
      <c r="I20" s="27" t="s">
        <v>26</v>
      </c>
      <c r="J20" s="12" t="s">
        <v>26</v>
      </c>
      <c r="K20" s="12" t="s">
        <v>26</v>
      </c>
      <c r="L20" s="12" t="s">
        <v>26</v>
      </c>
      <c r="M20" s="32" t="s">
        <v>26</v>
      </c>
    </row>
    <row r="21" spans="4:13" ht="14.25" customHeight="1" x14ac:dyDescent="0.25">
      <c r="D21" s="13" t="s">
        <v>34</v>
      </c>
      <c r="E21" s="27" t="s">
        <v>26</v>
      </c>
      <c r="F21" s="27" t="s">
        <v>26</v>
      </c>
      <c r="G21" s="12" t="s">
        <v>26</v>
      </c>
      <c r="H21" s="27" t="s">
        <v>26</v>
      </c>
      <c r="I21" s="27" t="s">
        <v>26</v>
      </c>
      <c r="J21" s="12" t="s">
        <v>26</v>
      </c>
      <c r="K21" s="12" t="s">
        <v>26</v>
      </c>
      <c r="L21" s="12" t="s">
        <v>26</v>
      </c>
      <c r="M21" s="32" t="s">
        <v>26</v>
      </c>
    </row>
    <row r="22" spans="4:13" ht="16.5" customHeight="1" x14ac:dyDescent="0.25">
      <c r="D22" s="13" t="s">
        <v>35</v>
      </c>
      <c r="E22" s="27" t="s">
        <v>25</v>
      </c>
      <c r="F22" s="27" t="s">
        <v>25</v>
      </c>
      <c r="G22" s="12">
        <v>100</v>
      </c>
      <c r="H22" s="27" t="s">
        <v>25</v>
      </c>
      <c r="I22" s="27" t="s">
        <v>25</v>
      </c>
      <c r="J22" s="12" t="s">
        <v>25</v>
      </c>
      <c r="K22" s="12" t="s">
        <v>25</v>
      </c>
      <c r="L22" s="12" t="s">
        <v>25</v>
      </c>
      <c r="M22" s="32" t="s">
        <v>25</v>
      </c>
    </row>
    <row r="23" spans="4:13" ht="14.25" customHeight="1" x14ac:dyDescent="0.25">
      <c r="D23" s="13" t="s">
        <v>36</v>
      </c>
      <c r="E23" s="27" t="s">
        <v>26</v>
      </c>
      <c r="F23" s="27" t="s">
        <v>26</v>
      </c>
      <c r="G23" s="12" t="s">
        <v>26</v>
      </c>
      <c r="H23" s="27" t="s">
        <v>26</v>
      </c>
      <c r="I23" s="27" t="s">
        <v>26</v>
      </c>
      <c r="J23" s="12" t="s">
        <v>26</v>
      </c>
      <c r="K23" s="12" t="s">
        <v>26</v>
      </c>
      <c r="L23" s="12" t="s">
        <v>26</v>
      </c>
      <c r="M23" s="32" t="s">
        <v>26</v>
      </c>
    </row>
    <row r="24" spans="4:13" ht="16.5" customHeight="1" x14ac:dyDescent="0.25">
      <c r="D24" s="13" t="s">
        <v>37</v>
      </c>
      <c r="E24" s="27" t="s">
        <v>26</v>
      </c>
      <c r="F24" s="27" t="s">
        <v>26</v>
      </c>
      <c r="G24" s="12" t="s">
        <v>26</v>
      </c>
      <c r="H24" s="27" t="s">
        <v>26</v>
      </c>
      <c r="I24" s="27" t="s">
        <v>26</v>
      </c>
      <c r="J24" s="12" t="s">
        <v>26</v>
      </c>
      <c r="K24" s="12" t="s">
        <v>26</v>
      </c>
      <c r="L24" s="12" t="s">
        <v>26</v>
      </c>
      <c r="M24" s="32" t="s">
        <v>26</v>
      </c>
    </row>
    <row r="25" spans="4:13" ht="14.25" customHeight="1" x14ac:dyDescent="0.25">
      <c r="D25" s="13" t="s">
        <v>38</v>
      </c>
      <c r="E25" s="27" t="s">
        <v>26</v>
      </c>
      <c r="F25" s="27" t="s">
        <v>26</v>
      </c>
      <c r="G25" s="12" t="s">
        <v>26</v>
      </c>
      <c r="H25" s="27" t="s">
        <v>26</v>
      </c>
      <c r="I25" s="27" t="s">
        <v>26</v>
      </c>
      <c r="J25" s="12" t="s">
        <v>26</v>
      </c>
      <c r="K25" s="12" t="s">
        <v>26</v>
      </c>
      <c r="L25" s="12" t="s">
        <v>26</v>
      </c>
      <c r="M25" s="32" t="s">
        <v>26</v>
      </c>
    </row>
    <row r="26" spans="4:13" ht="16.5" customHeight="1" x14ac:dyDescent="0.25">
      <c r="D26" s="13" t="s">
        <v>39</v>
      </c>
      <c r="E26" s="27" t="s">
        <v>26</v>
      </c>
      <c r="F26" s="27" t="s">
        <v>26</v>
      </c>
      <c r="G26" s="12" t="s">
        <v>26</v>
      </c>
      <c r="H26" s="27" t="s">
        <v>26</v>
      </c>
      <c r="I26" s="27" t="s">
        <v>26</v>
      </c>
      <c r="J26" s="12" t="s">
        <v>26</v>
      </c>
      <c r="K26" s="12" t="s">
        <v>26</v>
      </c>
      <c r="L26" s="12" t="s">
        <v>26</v>
      </c>
      <c r="M26" s="32" t="s">
        <v>26</v>
      </c>
    </row>
    <row r="27" spans="4:13" ht="14.25" customHeight="1" x14ac:dyDescent="0.25">
      <c r="D27" s="13" t="s">
        <v>40</v>
      </c>
      <c r="E27" s="27" t="s">
        <v>26</v>
      </c>
      <c r="F27" s="27" t="s">
        <v>26</v>
      </c>
      <c r="G27" s="12" t="s">
        <v>26</v>
      </c>
      <c r="H27" s="27" t="s">
        <v>26</v>
      </c>
      <c r="I27" s="27" t="s">
        <v>26</v>
      </c>
      <c r="J27" s="12" t="s">
        <v>26</v>
      </c>
      <c r="K27" s="12" t="s">
        <v>26</v>
      </c>
      <c r="L27" s="12" t="s">
        <v>26</v>
      </c>
      <c r="M27" s="32" t="s">
        <v>26</v>
      </c>
    </row>
    <row r="28" spans="4:13" ht="16.5" customHeight="1" x14ac:dyDescent="0.25">
      <c r="D28" s="13" t="s">
        <v>41</v>
      </c>
      <c r="E28" s="27" t="s">
        <v>26</v>
      </c>
      <c r="F28" s="27" t="s">
        <v>26</v>
      </c>
      <c r="G28" s="12" t="s">
        <v>26</v>
      </c>
      <c r="H28" s="27" t="s">
        <v>26</v>
      </c>
      <c r="I28" s="27" t="s">
        <v>26</v>
      </c>
      <c r="J28" s="12" t="s">
        <v>26</v>
      </c>
      <c r="K28" s="12" t="s">
        <v>26</v>
      </c>
      <c r="L28" s="12" t="s">
        <v>26</v>
      </c>
      <c r="M28" s="32" t="s">
        <v>26</v>
      </c>
    </row>
    <row r="29" spans="4:13" ht="14.25" customHeight="1" x14ac:dyDescent="0.25">
      <c r="D29" s="13" t="s">
        <v>42</v>
      </c>
      <c r="E29" s="27" t="s">
        <v>26</v>
      </c>
      <c r="F29" s="27" t="s">
        <v>26</v>
      </c>
      <c r="G29" s="12" t="s">
        <v>26</v>
      </c>
      <c r="H29" s="27" t="s">
        <v>26</v>
      </c>
      <c r="I29" s="27" t="s">
        <v>26</v>
      </c>
      <c r="J29" s="12" t="s">
        <v>26</v>
      </c>
      <c r="K29" s="12" t="s">
        <v>26</v>
      </c>
      <c r="L29" s="12" t="s">
        <v>26</v>
      </c>
      <c r="M29" s="32" t="s">
        <v>26</v>
      </c>
    </row>
    <row r="30" spans="4:13" ht="16.5" customHeight="1" x14ac:dyDescent="0.25">
      <c r="D30" s="13" t="s">
        <v>43</v>
      </c>
      <c r="E30" s="27" t="s">
        <v>26</v>
      </c>
      <c r="F30" s="27" t="s">
        <v>26</v>
      </c>
      <c r="G30" s="12" t="s">
        <v>26</v>
      </c>
      <c r="H30" s="27" t="s">
        <v>26</v>
      </c>
      <c r="I30" s="27" t="s">
        <v>26</v>
      </c>
      <c r="J30" s="12" t="s">
        <v>26</v>
      </c>
      <c r="K30" s="12" t="s">
        <v>26</v>
      </c>
      <c r="L30" s="12" t="s">
        <v>26</v>
      </c>
      <c r="M30" s="32" t="s">
        <v>26</v>
      </c>
    </row>
    <row r="31" spans="4:13" ht="14.25" customHeight="1" x14ac:dyDescent="0.25">
      <c r="D31" s="13" t="s">
        <v>44</v>
      </c>
      <c r="E31" s="27" t="s">
        <v>26</v>
      </c>
      <c r="F31" s="27" t="s">
        <v>26</v>
      </c>
      <c r="G31" s="12" t="s">
        <v>26</v>
      </c>
      <c r="H31" s="27" t="s">
        <v>26</v>
      </c>
      <c r="I31" s="27" t="s">
        <v>26</v>
      </c>
      <c r="J31" s="12" t="s">
        <v>26</v>
      </c>
      <c r="K31" s="12" t="s">
        <v>26</v>
      </c>
      <c r="L31" s="12" t="s">
        <v>26</v>
      </c>
      <c r="M31" s="32" t="s">
        <v>26</v>
      </c>
    </row>
    <row r="32" spans="4:13" ht="16.5" customHeight="1" x14ac:dyDescent="0.25">
      <c r="D32" s="13" t="s">
        <v>45</v>
      </c>
      <c r="E32" s="27" t="s">
        <v>26</v>
      </c>
      <c r="F32" s="27" t="s">
        <v>26</v>
      </c>
      <c r="G32" s="12" t="s">
        <v>26</v>
      </c>
      <c r="H32" s="27" t="s">
        <v>26</v>
      </c>
      <c r="I32" s="27" t="s">
        <v>26</v>
      </c>
      <c r="J32" s="12" t="s">
        <v>26</v>
      </c>
      <c r="K32" s="12" t="s">
        <v>26</v>
      </c>
      <c r="L32" s="12" t="s">
        <v>26</v>
      </c>
      <c r="M32" s="32" t="s">
        <v>26</v>
      </c>
    </row>
    <row r="33" spans="4:13" ht="14.25" customHeight="1" x14ac:dyDescent="0.25">
      <c r="D33" s="13" t="s">
        <v>46</v>
      </c>
      <c r="E33" s="27" t="s">
        <v>26</v>
      </c>
      <c r="F33" s="27" t="s">
        <v>26</v>
      </c>
      <c r="G33" s="12" t="s">
        <v>26</v>
      </c>
      <c r="H33" s="27" t="s">
        <v>26</v>
      </c>
      <c r="I33" s="27" t="s">
        <v>26</v>
      </c>
      <c r="J33" s="12" t="s">
        <v>26</v>
      </c>
      <c r="K33" s="12" t="s">
        <v>26</v>
      </c>
      <c r="L33" s="12" t="s">
        <v>26</v>
      </c>
      <c r="M33" s="32" t="s">
        <v>26</v>
      </c>
    </row>
    <row r="34" spans="4:13" ht="16.5" customHeight="1" x14ac:dyDescent="0.25">
      <c r="D34" s="13" t="s">
        <v>47</v>
      </c>
      <c r="E34" s="27" t="s">
        <v>26</v>
      </c>
      <c r="F34" s="27" t="s">
        <v>26</v>
      </c>
      <c r="G34" s="12" t="s">
        <v>26</v>
      </c>
      <c r="H34" s="27" t="s">
        <v>26</v>
      </c>
      <c r="I34" s="27" t="s">
        <v>26</v>
      </c>
      <c r="J34" s="12" t="s">
        <v>26</v>
      </c>
      <c r="K34" s="12" t="s">
        <v>26</v>
      </c>
      <c r="L34" s="12" t="s">
        <v>26</v>
      </c>
      <c r="M34" s="32" t="s">
        <v>26</v>
      </c>
    </row>
    <row r="35" spans="4:13" ht="14.25" customHeight="1" x14ac:dyDescent="0.25">
      <c r="D35" s="13" t="s">
        <v>48</v>
      </c>
      <c r="E35" s="27" t="s">
        <v>26</v>
      </c>
      <c r="F35" s="27" t="s">
        <v>26</v>
      </c>
      <c r="G35" s="12" t="s">
        <v>26</v>
      </c>
      <c r="H35" s="27" t="s">
        <v>26</v>
      </c>
      <c r="I35" s="27" t="s">
        <v>26</v>
      </c>
      <c r="J35" s="12" t="s">
        <v>26</v>
      </c>
      <c r="K35" s="12" t="s">
        <v>26</v>
      </c>
      <c r="L35" s="12" t="s">
        <v>26</v>
      </c>
      <c r="M35" s="32" t="s">
        <v>26</v>
      </c>
    </row>
    <row r="36" spans="4:13" ht="16.5" customHeight="1" x14ac:dyDescent="0.25">
      <c r="D36" s="13" t="s">
        <v>49</v>
      </c>
      <c r="E36" s="27" t="s">
        <v>26</v>
      </c>
      <c r="F36" s="27" t="s">
        <v>26</v>
      </c>
      <c r="G36" s="12" t="s">
        <v>26</v>
      </c>
      <c r="H36" s="27" t="s">
        <v>26</v>
      </c>
      <c r="I36" s="27" t="s">
        <v>26</v>
      </c>
      <c r="J36" s="12" t="s">
        <v>26</v>
      </c>
      <c r="K36" s="12" t="s">
        <v>26</v>
      </c>
      <c r="L36" s="12" t="s">
        <v>26</v>
      </c>
      <c r="M36" s="32" t="s">
        <v>26</v>
      </c>
    </row>
    <row r="37" spans="4:13" ht="14.25" customHeight="1" x14ac:dyDescent="0.25">
      <c r="D37" s="13" t="s">
        <v>50</v>
      </c>
      <c r="E37" s="27" t="s">
        <v>26</v>
      </c>
      <c r="F37" s="27" t="s">
        <v>26</v>
      </c>
      <c r="G37" s="12" t="s">
        <v>26</v>
      </c>
      <c r="H37" s="27" t="s">
        <v>26</v>
      </c>
      <c r="I37" s="27" t="s">
        <v>26</v>
      </c>
      <c r="J37" s="12" t="s">
        <v>26</v>
      </c>
      <c r="K37" s="12" t="s">
        <v>26</v>
      </c>
      <c r="L37" s="12" t="s">
        <v>26</v>
      </c>
      <c r="M37" s="32" t="s">
        <v>26</v>
      </c>
    </row>
    <row r="38" spans="4:13" ht="16.5" customHeight="1" x14ac:dyDescent="0.25">
      <c r="D38" s="13" t="s">
        <v>51</v>
      </c>
      <c r="E38" s="27" t="s">
        <v>26</v>
      </c>
      <c r="F38" s="27" t="s">
        <v>26</v>
      </c>
      <c r="G38" s="12" t="s">
        <v>26</v>
      </c>
      <c r="H38" s="27" t="s">
        <v>26</v>
      </c>
      <c r="I38" s="27" t="s">
        <v>26</v>
      </c>
      <c r="J38" s="12" t="s">
        <v>26</v>
      </c>
      <c r="K38" s="12" t="s">
        <v>26</v>
      </c>
      <c r="L38" s="12" t="s">
        <v>26</v>
      </c>
      <c r="M38" s="32" t="s">
        <v>26</v>
      </c>
    </row>
    <row r="39" spans="4:13" ht="14.25" customHeight="1" x14ac:dyDescent="0.25">
      <c r="D39" s="13" t="s">
        <v>52</v>
      </c>
      <c r="E39" s="27" t="s">
        <v>26</v>
      </c>
      <c r="F39" s="27" t="s">
        <v>26</v>
      </c>
      <c r="G39" s="12" t="s">
        <v>26</v>
      </c>
      <c r="H39" s="27" t="s">
        <v>26</v>
      </c>
      <c r="I39" s="27" t="s">
        <v>26</v>
      </c>
      <c r="J39" s="12" t="s">
        <v>26</v>
      </c>
      <c r="K39" s="12" t="s">
        <v>26</v>
      </c>
      <c r="L39" s="12" t="s">
        <v>26</v>
      </c>
      <c r="M39" s="32" t="s">
        <v>26</v>
      </c>
    </row>
    <row r="40" spans="4:13" ht="16.5" customHeight="1" x14ac:dyDescent="0.25">
      <c r="D40" s="11" t="s">
        <v>53</v>
      </c>
      <c r="E40" s="27" t="s">
        <v>25</v>
      </c>
      <c r="F40" s="27" t="s">
        <v>25</v>
      </c>
      <c r="G40" s="12">
        <v>100</v>
      </c>
      <c r="H40" s="27" t="s">
        <v>25</v>
      </c>
      <c r="I40" s="27" t="s">
        <v>25</v>
      </c>
      <c r="J40" s="12" t="s">
        <v>25</v>
      </c>
      <c r="K40" s="12" t="s">
        <v>25</v>
      </c>
      <c r="L40" s="12" t="s">
        <v>25</v>
      </c>
      <c r="M40" s="32" t="s">
        <v>25</v>
      </c>
    </row>
    <row r="41" spans="4:13" ht="14.25" customHeight="1" x14ac:dyDescent="0.25">
      <c r="D41" s="13" t="s">
        <v>54</v>
      </c>
      <c r="E41" s="27" t="s">
        <v>25</v>
      </c>
      <c r="F41" s="27" t="s">
        <v>25</v>
      </c>
      <c r="G41" s="12">
        <v>100</v>
      </c>
      <c r="H41" s="27" t="s">
        <v>25</v>
      </c>
      <c r="I41" s="27" t="s">
        <v>25</v>
      </c>
      <c r="J41" s="12" t="s">
        <v>25</v>
      </c>
      <c r="K41" s="12" t="s">
        <v>25</v>
      </c>
      <c r="L41" s="12" t="s">
        <v>25</v>
      </c>
      <c r="M41" s="32" t="s">
        <v>25</v>
      </c>
    </row>
    <row r="42" spans="4:13" ht="16.5" customHeight="1" x14ac:dyDescent="0.25">
      <c r="D42" s="13" t="s">
        <v>55</v>
      </c>
      <c r="E42" s="27" t="s">
        <v>26</v>
      </c>
      <c r="F42" s="27" t="s">
        <v>26</v>
      </c>
      <c r="G42" s="12" t="s">
        <v>26</v>
      </c>
      <c r="H42" s="27" t="s">
        <v>26</v>
      </c>
      <c r="I42" s="27" t="s">
        <v>26</v>
      </c>
      <c r="J42" s="12" t="s">
        <v>26</v>
      </c>
      <c r="K42" s="12" t="s">
        <v>26</v>
      </c>
      <c r="L42" s="12" t="s">
        <v>26</v>
      </c>
      <c r="M42" s="32" t="s">
        <v>26</v>
      </c>
    </row>
    <row r="43" spans="4:13" ht="14.25" customHeight="1" x14ac:dyDescent="0.25">
      <c r="D43" s="13" t="s">
        <v>56</v>
      </c>
      <c r="E43" s="27" t="s">
        <v>26</v>
      </c>
      <c r="F43" s="27" t="s">
        <v>26</v>
      </c>
      <c r="G43" s="12" t="s">
        <v>26</v>
      </c>
      <c r="H43" s="27" t="s">
        <v>26</v>
      </c>
      <c r="I43" s="27" t="s">
        <v>26</v>
      </c>
      <c r="J43" s="12" t="s">
        <v>26</v>
      </c>
      <c r="K43" s="12" t="s">
        <v>26</v>
      </c>
      <c r="L43" s="12" t="s">
        <v>26</v>
      </c>
      <c r="M43" s="32" t="s">
        <v>26</v>
      </c>
    </row>
    <row r="44" spans="4:13" ht="16.5" customHeight="1" x14ac:dyDescent="0.25">
      <c r="D44" s="13" t="s">
        <v>57</v>
      </c>
      <c r="E44" s="27" t="s">
        <v>26</v>
      </c>
      <c r="F44" s="27" t="s">
        <v>26</v>
      </c>
      <c r="G44" s="12" t="s">
        <v>26</v>
      </c>
      <c r="H44" s="27" t="s">
        <v>26</v>
      </c>
      <c r="I44" s="27" t="s">
        <v>26</v>
      </c>
      <c r="J44" s="12" t="s">
        <v>26</v>
      </c>
      <c r="K44" s="12" t="s">
        <v>26</v>
      </c>
      <c r="L44" s="12" t="s">
        <v>26</v>
      </c>
      <c r="M44" s="32" t="s">
        <v>26</v>
      </c>
    </row>
    <row r="45" spans="4:13" ht="14.25" customHeight="1" x14ac:dyDescent="0.25">
      <c r="D45" s="13" t="s">
        <v>58</v>
      </c>
      <c r="E45" s="27" t="s">
        <v>26</v>
      </c>
      <c r="F45" s="27" t="s">
        <v>26</v>
      </c>
      <c r="G45" s="12" t="s">
        <v>26</v>
      </c>
      <c r="H45" s="27" t="s">
        <v>26</v>
      </c>
      <c r="I45" s="27" t="s">
        <v>26</v>
      </c>
      <c r="J45" s="12" t="s">
        <v>26</v>
      </c>
      <c r="K45" s="12" t="s">
        <v>26</v>
      </c>
      <c r="L45" s="12" t="s">
        <v>26</v>
      </c>
      <c r="M45" s="32" t="s">
        <v>26</v>
      </c>
    </row>
    <row r="46" spans="4:13" ht="16.5" customHeight="1" x14ac:dyDescent="0.25">
      <c r="D46" s="13"/>
      <c r="E46" s="27"/>
      <c r="F46" s="27"/>
      <c r="G46" s="12"/>
      <c r="H46" s="27"/>
      <c r="I46" s="27"/>
      <c r="J46" s="12"/>
      <c r="K46" s="12"/>
      <c r="L46" s="12"/>
      <c r="M46" s="32"/>
    </row>
    <row r="47" spans="4:13" ht="14.25" customHeight="1" x14ac:dyDescent="0.25">
      <c r="D47" s="13"/>
      <c r="E47" s="27"/>
      <c r="F47" s="27"/>
      <c r="G47" s="12"/>
      <c r="H47" s="27"/>
      <c r="I47" s="27"/>
      <c r="J47" s="12"/>
      <c r="K47" s="12"/>
      <c r="L47" s="12"/>
      <c r="M47" s="32"/>
    </row>
    <row r="48" spans="4:13" ht="16.5" customHeight="1" x14ac:dyDescent="0.25">
      <c r="D48" s="13"/>
      <c r="E48" s="27"/>
      <c r="F48" s="27"/>
      <c r="G48" s="12"/>
      <c r="H48" s="27"/>
      <c r="I48" s="27"/>
      <c r="J48" s="12"/>
      <c r="K48" s="12"/>
      <c r="L48" s="12"/>
      <c r="M48" s="32"/>
    </row>
  </sheetData>
  <mergeCells count="18">
    <mergeCell ref="E1:M1"/>
    <mergeCell ref="D3:M3"/>
    <mergeCell ref="D4:D6"/>
    <mergeCell ref="E4:G4"/>
    <mergeCell ref="H4:J4"/>
    <mergeCell ref="K4:M4"/>
    <mergeCell ref="E5:E6"/>
    <mergeCell ref="F5:G5"/>
    <mergeCell ref="H5:H6"/>
    <mergeCell ref="I5:J5"/>
    <mergeCell ref="D9:M9"/>
    <mergeCell ref="K5:K6"/>
    <mergeCell ref="M5:M6"/>
    <mergeCell ref="F6:F7"/>
    <mergeCell ref="G6:G7"/>
    <mergeCell ref="I6:I7"/>
    <mergeCell ref="J6:J7"/>
    <mergeCell ref="L6:L7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topLeftCell="A4" workbookViewId="0"/>
  </sheetViews>
  <sheetFormatPr defaultRowHeight="18.75" x14ac:dyDescent="0.3"/>
  <sheetData/>
  <printOptions horizontalCentered="1"/>
  <pageMargins left="0" right="0" top="0" bottom="0" header="0.31496062992125984" footer="0.31496062992125984"/>
  <pageSetup paperSize="9" orientation="landscape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42"/>
  <sheetViews>
    <sheetView topLeftCell="D1" workbookViewId="0">
      <selection activeCell="E1" sqref="E1:K1"/>
    </sheetView>
  </sheetViews>
  <sheetFormatPr defaultRowHeight="15" x14ac:dyDescent="0.25"/>
  <cols>
    <col min="1" max="3" width="0" style="3" hidden="1" customWidth="1"/>
    <col min="4" max="4" width="33.3984375" style="1" customWidth="1"/>
    <col min="5" max="5" width="15" style="1" customWidth="1"/>
    <col min="6" max="6" width="10.8984375" style="1" customWidth="1"/>
    <col min="7" max="7" width="9.09765625" style="1" customWidth="1"/>
    <col min="8" max="8" width="9.296875" style="1" customWidth="1"/>
    <col min="9" max="9" width="9.09765625" style="1" customWidth="1"/>
    <col min="10" max="10" width="10.796875" style="1" customWidth="1"/>
    <col min="11" max="11" width="15.59765625" style="1" customWidth="1"/>
    <col min="12" max="16384" width="8.796875" style="3"/>
  </cols>
  <sheetData>
    <row r="1" spans="1:12" ht="93" customHeight="1" x14ac:dyDescent="0.25">
      <c r="E1" s="309" t="s">
        <v>777</v>
      </c>
      <c r="F1" s="309"/>
      <c r="G1" s="309"/>
      <c r="H1" s="309"/>
      <c r="I1" s="309"/>
      <c r="J1" s="309"/>
      <c r="K1" s="309"/>
      <c r="L1" s="2"/>
    </row>
    <row r="2" spans="1:12" ht="25.5" hidden="1" x14ac:dyDescent="0.2">
      <c r="D2" s="36" t="s">
        <v>0</v>
      </c>
      <c r="E2" s="36"/>
      <c r="F2" s="36"/>
      <c r="G2" s="36"/>
      <c r="H2" s="36"/>
      <c r="I2" s="36"/>
      <c r="J2" s="36"/>
      <c r="K2" s="36"/>
    </row>
    <row r="3" spans="1:12" ht="12.75" x14ac:dyDescent="0.2">
      <c r="D3" s="310" t="s">
        <v>222</v>
      </c>
      <c r="E3" s="310"/>
      <c r="F3" s="310"/>
      <c r="G3" s="310"/>
      <c r="H3" s="310"/>
      <c r="I3" s="310"/>
      <c r="J3" s="310"/>
      <c r="K3" s="310"/>
    </row>
    <row r="4" spans="1:12" ht="25.5" hidden="1" x14ac:dyDescent="0.2">
      <c r="D4" s="37"/>
      <c r="E4" s="7" t="s">
        <v>12</v>
      </c>
      <c r="F4" s="7" t="s">
        <v>13</v>
      </c>
      <c r="G4" s="7" t="s">
        <v>14</v>
      </c>
      <c r="H4" s="7" t="s">
        <v>15</v>
      </c>
      <c r="I4" s="7" t="s">
        <v>16</v>
      </c>
      <c r="J4" s="7" t="s">
        <v>17</v>
      </c>
      <c r="K4" s="7" t="s">
        <v>18</v>
      </c>
    </row>
    <row r="5" spans="1:12" ht="51" x14ac:dyDescent="0.2">
      <c r="D5" s="37"/>
      <c r="E5" s="40" t="s">
        <v>223</v>
      </c>
      <c r="F5" s="40" t="s">
        <v>224</v>
      </c>
      <c r="G5" s="41" t="s">
        <v>225</v>
      </c>
      <c r="H5" s="42" t="s">
        <v>226</v>
      </c>
      <c r="I5" s="42" t="s">
        <v>227</v>
      </c>
      <c r="J5" s="43" t="s">
        <v>228</v>
      </c>
      <c r="K5" s="44" t="s">
        <v>229</v>
      </c>
    </row>
    <row r="6" spans="1:12" ht="12.75" x14ac:dyDescent="0.2">
      <c r="D6" s="8"/>
      <c r="E6" s="45" t="s">
        <v>230</v>
      </c>
      <c r="F6" s="46" t="s">
        <v>231</v>
      </c>
      <c r="G6" s="47" t="s">
        <v>232</v>
      </c>
      <c r="H6" s="47" t="s">
        <v>233</v>
      </c>
      <c r="I6" s="47" t="s">
        <v>234</v>
      </c>
      <c r="J6" s="48" t="s">
        <v>235</v>
      </c>
      <c r="K6" s="48">
        <v>7</v>
      </c>
    </row>
    <row r="7" spans="1:12" s="50" customFormat="1" ht="15.75" x14ac:dyDescent="0.25">
      <c r="A7" s="49">
        <v>1</v>
      </c>
      <c r="B7" s="49"/>
      <c r="C7" s="49" t="s">
        <v>160</v>
      </c>
      <c r="D7" s="9" t="s">
        <v>21</v>
      </c>
      <c r="E7" s="10">
        <v>1446.9382999999996</v>
      </c>
      <c r="F7" s="10">
        <v>1380.0340999999999</v>
      </c>
      <c r="G7" s="10">
        <v>32.8643</v>
      </c>
      <c r="H7" s="10">
        <v>20.868299999999998</v>
      </c>
      <c r="I7" s="10">
        <v>2.9861999999999997</v>
      </c>
      <c r="J7" s="10">
        <v>10.1854</v>
      </c>
      <c r="K7" s="10">
        <v>1398.0761</v>
      </c>
    </row>
    <row r="8" spans="1:12" ht="15" customHeight="1" x14ac:dyDescent="0.25">
      <c r="A8" s="51">
        <v>3</v>
      </c>
      <c r="B8" s="51"/>
      <c r="C8" s="51" t="s">
        <v>162</v>
      </c>
      <c r="D8" s="11" t="s">
        <v>22</v>
      </c>
      <c r="E8" s="12">
        <v>1444.7362999999996</v>
      </c>
      <c r="F8" s="12">
        <v>1377.8320999999999</v>
      </c>
      <c r="G8" s="12">
        <v>32.8643</v>
      </c>
      <c r="H8" s="12">
        <v>20.868299999999998</v>
      </c>
      <c r="I8" s="12">
        <v>2.9861999999999997</v>
      </c>
      <c r="J8" s="12">
        <v>10.1854</v>
      </c>
      <c r="K8" s="12">
        <v>1396.3491000000001</v>
      </c>
    </row>
    <row r="9" spans="1:12" ht="15" customHeight="1" x14ac:dyDescent="0.25">
      <c r="A9" s="51">
        <v>4</v>
      </c>
      <c r="B9" s="51"/>
      <c r="C9" s="51" t="s">
        <v>163</v>
      </c>
      <c r="D9" s="13" t="s">
        <v>23</v>
      </c>
      <c r="E9" s="12">
        <v>43.860600000000005</v>
      </c>
      <c r="F9" s="12">
        <v>40.093499999999992</v>
      </c>
      <c r="G9" s="12">
        <v>1.1486000000000001</v>
      </c>
      <c r="H9" s="12">
        <v>2.5529999999999999</v>
      </c>
      <c r="I9" s="12">
        <v>6.5500000000000003E-2</v>
      </c>
      <c r="J9" s="12" t="s">
        <v>26</v>
      </c>
      <c r="K9" s="12">
        <v>43.469600000000007</v>
      </c>
    </row>
    <row r="10" spans="1:12" ht="15" customHeight="1" x14ac:dyDescent="0.25">
      <c r="A10" s="51">
        <v>5</v>
      </c>
      <c r="B10" s="51"/>
      <c r="C10" s="51" t="s">
        <v>164</v>
      </c>
      <c r="D10" s="13" t="s">
        <v>24</v>
      </c>
      <c r="E10" s="12">
        <v>42.691000000000003</v>
      </c>
      <c r="F10" s="12">
        <v>41.582999999999998</v>
      </c>
      <c r="G10" s="12" t="s">
        <v>25</v>
      </c>
      <c r="H10" s="12" t="s">
        <v>25</v>
      </c>
      <c r="I10" s="12" t="s">
        <v>26</v>
      </c>
      <c r="J10" s="12" t="s">
        <v>26</v>
      </c>
      <c r="K10" s="12">
        <v>41.613</v>
      </c>
    </row>
    <row r="11" spans="1:12" ht="15" customHeight="1" x14ac:dyDescent="0.25">
      <c r="A11" s="51">
        <v>6</v>
      </c>
      <c r="B11" s="51"/>
      <c r="C11" s="51" t="s">
        <v>165</v>
      </c>
      <c r="D11" s="13" t="s">
        <v>27</v>
      </c>
      <c r="E11" s="12">
        <v>43.808999999999997</v>
      </c>
      <c r="F11" s="12">
        <v>41.384999999999998</v>
      </c>
      <c r="G11" s="12">
        <v>1.621</v>
      </c>
      <c r="H11" s="12" t="s">
        <v>25</v>
      </c>
      <c r="I11" s="12" t="s">
        <v>25</v>
      </c>
      <c r="J11" s="12" t="s">
        <v>26</v>
      </c>
      <c r="K11" s="12">
        <v>42.433</v>
      </c>
    </row>
    <row r="12" spans="1:12" ht="15" customHeight="1" x14ac:dyDescent="0.25">
      <c r="A12" s="51">
        <v>7</v>
      </c>
      <c r="B12" s="51"/>
      <c r="C12" s="51" t="s">
        <v>166</v>
      </c>
      <c r="D12" s="13" t="s">
        <v>28</v>
      </c>
      <c r="E12" s="12">
        <v>78.016800000000003</v>
      </c>
      <c r="F12" s="12">
        <v>67.306300000000007</v>
      </c>
      <c r="G12" s="12">
        <v>7.9622000000000002</v>
      </c>
      <c r="H12" s="12">
        <v>2.3889999999999998</v>
      </c>
      <c r="I12" s="12">
        <v>0.29430000000000001</v>
      </c>
      <c r="J12" s="12" t="s">
        <v>25</v>
      </c>
      <c r="K12" s="12">
        <v>69.367500000000007</v>
      </c>
    </row>
    <row r="13" spans="1:12" ht="15" customHeight="1" x14ac:dyDescent="0.25">
      <c r="A13" s="51">
        <v>8</v>
      </c>
      <c r="B13" s="51"/>
      <c r="C13" s="51" t="s">
        <v>167</v>
      </c>
      <c r="D13" s="13" t="s">
        <v>29</v>
      </c>
      <c r="E13" s="12">
        <v>65.511700000000005</v>
      </c>
      <c r="F13" s="12">
        <v>55.943199999999997</v>
      </c>
      <c r="G13" s="12">
        <v>3.9150999999999998</v>
      </c>
      <c r="H13" s="12" t="s">
        <v>26</v>
      </c>
      <c r="I13" s="12" t="s">
        <v>26</v>
      </c>
      <c r="J13" s="12">
        <v>5.6533999999999995</v>
      </c>
      <c r="K13" s="12">
        <v>56.006500000000003</v>
      </c>
    </row>
    <row r="14" spans="1:12" ht="15" customHeight="1" x14ac:dyDescent="0.25">
      <c r="A14" s="51">
        <v>9</v>
      </c>
      <c r="B14" s="51"/>
      <c r="C14" s="51" t="s">
        <v>168</v>
      </c>
      <c r="D14" s="13" t="s">
        <v>30</v>
      </c>
      <c r="E14" s="12">
        <v>35.1738</v>
      </c>
      <c r="F14" s="12">
        <v>32.819699999999997</v>
      </c>
      <c r="G14" s="12">
        <v>0.92</v>
      </c>
      <c r="H14" s="12" t="s">
        <v>25</v>
      </c>
      <c r="I14" s="12" t="s">
        <v>25</v>
      </c>
      <c r="J14" s="12" t="s">
        <v>25</v>
      </c>
      <c r="K14" s="12">
        <v>34.149099999999997</v>
      </c>
    </row>
    <row r="15" spans="1:12" ht="15" customHeight="1" x14ac:dyDescent="0.25">
      <c r="A15" s="51">
        <v>10</v>
      </c>
      <c r="B15" s="51"/>
      <c r="C15" s="51" t="s">
        <v>169</v>
      </c>
      <c r="D15" s="13" t="s">
        <v>31</v>
      </c>
      <c r="E15" s="12">
        <v>57.246499999999997</v>
      </c>
      <c r="F15" s="12">
        <v>55.515500000000003</v>
      </c>
      <c r="G15" s="12" t="s">
        <v>25</v>
      </c>
      <c r="H15" s="12" t="s">
        <v>25</v>
      </c>
      <c r="I15" s="12" t="s">
        <v>25</v>
      </c>
      <c r="J15" s="12" t="s">
        <v>25</v>
      </c>
      <c r="K15" s="12">
        <v>56.654499999999999</v>
      </c>
    </row>
    <row r="16" spans="1:12" ht="15" customHeight="1" x14ac:dyDescent="0.25">
      <c r="A16" s="51">
        <v>11</v>
      </c>
      <c r="B16" s="51"/>
      <c r="C16" s="51" t="s">
        <v>170</v>
      </c>
      <c r="D16" s="13" t="s">
        <v>32</v>
      </c>
      <c r="E16" s="12">
        <v>65.669499999999999</v>
      </c>
      <c r="F16" s="12">
        <v>64.663699999999992</v>
      </c>
      <c r="G16" s="12" t="s">
        <v>25</v>
      </c>
      <c r="H16" s="12" t="s">
        <v>25</v>
      </c>
      <c r="I16" s="12" t="s">
        <v>25</v>
      </c>
      <c r="J16" s="12" t="s">
        <v>25</v>
      </c>
      <c r="K16" s="12">
        <v>64.688500000000005</v>
      </c>
    </row>
    <row r="17" spans="1:11" ht="15" customHeight="1" x14ac:dyDescent="0.25">
      <c r="A17" s="51">
        <v>12</v>
      </c>
      <c r="B17" s="51"/>
      <c r="C17" s="51" t="s">
        <v>171</v>
      </c>
      <c r="D17" s="13" t="s">
        <v>33</v>
      </c>
      <c r="E17" s="12">
        <v>53.5456</v>
      </c>
      <c r="F17" s="12">
        <v>50.894599999999997</v>
      </c>
      <c r="G17" s="12">
        <v>0.29299999999999998</v>
      </c>
      <c r="H17" s="12">
        <v>0.17899999999999999</v>
      </c>
      <c r="I17" s="12" t="s">
        <v>26</v>
      </c>
      <c r="J17" s="12">
        <v>2.1789999999999998</v>
      </c>
      <c r="K17" s="12">
        <v>52.057000000000002</v>
      </c>
    </row>
    <row r="18" spans="1:11" ht="15" customHeight="1" x14ac:dyDescent="0.25">
      <c r="A18" s="51">
        <v>13</v>
      </c>
      <c r="B18" s="51"/>
      <c r="C18" s="51" t="s">
        <v>172</v>
      </c>
      <c r="D18" s="13" t="s">
        <v>34</v>
      </c>
      <c r="E18" s="12">
        <v>47.419199999999996</v>
      </c>
      <c r="F18" s="12">
        <v>46.341000000000001</v>
      </c>
      <c r="G18" s="12" t="s">
        <v>25</v>
      </c>
      <c r="H18" s="12" t="s">
        <v>25</v>
      </c>
      <c r="I18" s="12">
        <v>0.25819999999999999</v>
      </c>
      <c r="J18" s="12" t="s">
        <v>25</v>
      </c>
      <c r="K18" s="12">
        <v>47.412199999999999</v>
      </c>
    </row>
    <row r="19" spans="1:11" ht="15" customHeight="1" x14ac:dyDescent="0.25">
      <c r="A19" s="51">
        <v>14</v>
      </c>
      <c r="B19" s="51"/>
      <c r="C19" s="51" t="s">
        <v>173</v>
      </c>
      <c r="D19" s="13" t="s">
        <v>35</v>
      </c>
      <c r="E19" s="12">
        <v>60.210899999999995</v>
      </c>
      <c r="F19" s="12">
        <v>59.982599999999998</v>
      </c>
      <c r="G19" s="12">
        <v>9.4E-2</v>
      </c>
      <c r="H19" s="12">
        <v>3.4000000000000002E-2</v>
      </c>
      <c r="I19" s="12">
        <v>2.93E-2</v>
      </c>
      <c r="J19" s="12" t="s">
        <v>25</v>
      </c>
      <c r="K19" s="12">
        <v>59.333300000000001</v>
      </c>
    </row>
    <row r="20" spans="1:11" ht="15" customHeight="1" x14ac:dyDescent="0.25">
      <c r="A20" s="51">
        <v>15</v>
      </c>
      <c r="B20" s="51"/>
      <c r="C20" s="51" t="s">
        <v>174</v>
      </c>
      <c r="D20" s="13" t="s">
        <v>36</v>
      </c>
      <c r="E20" s="12">
        <v>27.915700000000001</v>
      </c>
      <c r="F20" s="12">
        <v>27.2987</v>
      </c>
      <c r="G20" s="12" t="s">
        <v>26</v>
      </c>
      <c r="H20" s="12" t="s">
        <v>25</v>
      </c>
      <c r="I20" s="12" t="s">
        <v>26</v>
      </c>
      <c r="J20" s="12">
        <v>0.312</v>
      </c>
      <c r="K20" s="12">
        <v>27.2987</v>
      </c>
    </row>
    <row r="21" spans="1:11" ht="15" customHeight="1" x14ac:dyDescent="0.25">
      <c r="A21" s="51">
        <v>16</v>
      </c>
      <c r="B21" s="51"/>
      <c r="C21" s="51" t="s">
        <v>175</v>
      </c>
      <c r="D21" s="13" t="s">
        <v>37</v>
      </c>
      <c r="E21" s="12">
        <v>40.697700000000005</v>
      </c>
      <c r="F21" s="12">
        <v>38.822300000000006</v>
      </c>
      <c r="G21" s="12">
        <v>0.78600000000000003</v>
      </c>
      <c r="H21" s="12">
        <v>0.46800000000000003</v>
      </c>
      <c r="I21" s="12" t="s">
        <v>25</v>
      </c>
      <c r="J21" s="12" t="s">
        <v>25</v>
      </c>
      <c r="K21" s="12">
        <v>38.691300000000005</v>
      </c>
    </row>
    <row r="22" spans="1:11" ht="15" customHeight="1" x14ac:dyDescent="0.25">
      <c r="A22" s="51">
        <v>17</v>
      </c>
      <c r="B22" s="51"/>
      <c r="C22" s="51" t="s">
        <v>176</v>
      </c>
      <c r="D22" s="13" t="s">
        <v>38</v>
      </c>
      <c r="E22" s="12">
        <v>49.728699999999996</v>
      </c>
      <c r="F22" s="12">
        <v>47.861199999999997</v>
      </c>
      <c r="G22" s="12">
        <v>0.46200000000000002</v>
      </c>
      <c r="H22" s="12">
        <v>1.1353</v>
      </c>
      <c r="I22" s="12" t="s">
        <v>25</v>
      </c>
      <c r="J22" s="12">
        <v>0.2122</v>
      </c>
      <c r="K22" s="12">
        <v>48.4452</v>
      </c>
    </row>
    <row r="23" spans="1:11" ht="15" customHeight="1" x14ac:dyDescent="0.25">
      <c r="A23" s="51">
        <v>18</v>
      </c>
      <c r="B23" s="51"/>
      <c r="C23" s="51" t="s">
        <v>177</v>
      </c>
      <c r="D23" s="13" t="s">
        <v>39</v>
      </c>
      <c r="E23" s="12">
        <v>48.304199999999994</v>
      </c>
      <c r="F23" s="12">
        <v>46.4373</v>
      </c>
      <c r="G23" s="12">
        <v>0.32030000000000003</v>
      </c>
      <c r="H23" s="12">
        <v>1.5466</v>
      </c>
      <c r="I23" s="12" t="s">
        <v>26</v>
      </c>
      <c r="J23" s="12" t="s">
        <v>26</v>
      </c>
      <c r="K23" s="12">
        <v>46.931699999999999</v>
      </c>
    </row>
    <row r="24" spans="1:11" ht="15" customHeight="1" x14ac:dyDescent="0.25">
      <c r="A24" s="51">
        <v>19</v>
      </c>
      <c r="B24" s="51"/>
      <c r="C24" s="51" t="s">
        <v>178</v>
      </c>
      <c r="D24" s="13" t="s">
        <v>40</v>
      </c>
      <c r="E24" s="12">
        <v>55.709699999999998</v>
      </c>
      <c r="F24" s="12">
        <v>54.136100000000006</v>
      </c>
      <c r="G24" s="12" t="s">
        <v>25</v>
      </c>
      <c r="H24" s="12" t="s">
        <v>25</v>
      </c>
      <c r="I24" s="12">
        <v>0.68559999999999999</v>
      </c>
      <c r="J24" s="12" t="s">
        <v>25</v>
      </c>
      <c r="K24" s="12">
        <v>55.186</v>
      </c>
    </row>
    <row r="25" spans="1:11" ht="15" customHeight="1" x14ac:dyDescent="0.25">
      <c r="A25" s="51">
        <v>20</v>
      </c>
      <c r="B25" s="51"/>
      <c r="C25" s="51" t="s">
        <v>179</v>
      </c>
      <c r="D25" s="13" t="s">
        <v>41</v>
      </c>
      <c r="E25" s="12">
        <v>22.411200000000001</v>
      </c>
      <c r="F25" s="12">
        <v>22.340199999999999</v>
      </c>
      <c r="G25" s="12" t="s">
        <v>26</v>
      </c>
      <c r="H25" s="12" t="s">
        <v>26</v>
      </c>
      <c r="I25" s="12" t="s">
        <v>26</v>
      </c>
      <c r="J25" s="12" t="s">
        <v>25</v>
      </c>
      <c r="K25" s="12">
        <v>18.72</v>
      </c>
    </row>
    <row r="26" spans="1:11" ht="15" customHeight="1" x14ac:dyDescent="0.25">
      <c r="A26" s="51">
        <v>21</v>
      </c>
      <c r="B26" s="51"/>
      <c r="C26" s="51" t="s">
        <v>180</v>
      </c>
      <c r="D26" s="13" t="s">
        <v>42</v>
      </c>
      <c r="E26" s="12">
        <v>29.111999999999998</v>
      </c>
      <c r="F26" s="12">
        <v>26.771000000000001</v>
      </c>
      <c r="G26" s="12">
        <v>1.198</v>
      </c>
      <c r="H26" s="12" t="s">
        <v>25</v>
      </c>
      <c r="I26" s="12" t="s">
        <v>25</v>
      </c>
      <c r="J26" s="12" t="s">
        <v>25</v>
      </c>
      <c r="K26" s="12">
        <v>26.983000000000001</v>
      </c>
    </row>
    <row r="27" spans="1:11" ht="15" customHeight="1" x14ac:dyDescent="0.25">
      <c r="A27" s="51">
        <v>22</v>
      </c>
      <c r="B27" s="51"/>
      <c r="C27" s="51" t="s">
        <v>181</v>
      </c>
      <c r="D27" s="13" t="s">
        <v>43</v>
      </c>
      <c r="E27" s="12">
        <v>48.545400000000001</v>
      </c>
      <c r="F27" s="12">
        <v>47.923999999999999</v>
      </c>
      <c r="G27" s="12" t="s">
        <v>25</v>
      </c>
      <c r="H27" s="12" t="s">
        <v>25</v>
      </c>
      <c r="I27" s="12" t="s">
        <v>26</v>
      </c>
      <c r="J27" s="12" t="s">
        <v>25</v>
      </c>
      <c r="K27" s="12">
        <v>48.336400000000005</v>
      </c>
    </row>
    <row r="28" spans="1:11" ht="15" customHeight="1" x14ac:dyDescent="0.25">
      <c r="A28" s="51">
        <v>23</v>
      </c>
      <c r="B28" s="51"/>
      <c r="C28" s="51" t="s">
        <v>182</v>
      </c>
      <c r="D28" s="13" t="s">
        <v>44</v>
      </c>
      <c r="E28" s="12">
        <v>78.791200000000003</v>
      </c>
      <c r="F28" s="12">
        <v>72.5505</v>
      </c>
      <c r="G28" s="12">
        <v>3.3769999999999998</v>
      </c>
      <c r="H28" s="12">
        <v>2.649</v>
      </c>
      <c r="I28" s="12">
        <v>0.18569999999999998</v>
      </c>
      <c r="J28" s="12" t="s">
        <v>25</v>
      </c>
      <c r="K28" s="12">
        <v>78.009199999999993</v>
      </c>
    </row>
    <row r="29" spans="1:11" ht="15" customHeight="1" x14ac:dyDescent="0.25">
      <c r="A29" s="51">
        <v>24</v>
      </c>
      <c r="B29" s="51"/>
      <c r="C29" s="51" t="s">
        <v>183</v>
      </c>
      <c r="D29" s="13" t="s">
        <v>45</v>
      </c>
      <c r="E29" s="12">
        <v>72.813800000000001</v>
      </c>
      <c r="F29" s="12">
        <v>71.240800000000007</v>
      </c>
      <c r="G29" s="12">
        <v>0.126</v>
      </c>
      <c r="H29" s="12">
        <v>0.88100000000000001</v>
      </c>
      <c r="I29" s="12">
        <v>0.36499999999999999</v>
      </c>
      <c r="J29" s="12" t="s">
        <v>25</v>
      </c>
      <c r="K29" s="12">
        <v>72.695800000000006</v>
      </c>
    </row>
    <row r="30" spans="1:11" ht="15" customHeight="1" x14ac:dyDescent="0.25">
      <c r="A30" s="51">
        <v>25</v>
      </c>
      <c r="B30" s="51"/>
      <c r="C30" s="51" t="s">
        <v>184</v>
      </c>
      <c r="D30" s="13" t="s">
        <v>46</v>
      </c>
      <c r="E30" s="12">
        <v>53.021900000000002</v>
      </c>
      <c r="F30" s="12">
        <v>51.643599999999999</v>
      </c>
      <c r="G30" s="12" t="s">
        <v>25</v>
      </c>
      <c r="H30" s="12">
        <v>0.21030000000000001</v>
      </c>
      <c r="I30" s="12" t="s">
        <v>26</v>
      </c>
      <c r="J30" s="12" t="s">
        <v>26</v>
      </c>
      <c r="K30" s="12">
        <v>51.916599999999995</v>
      </c>
    </row>
    <row r="31" spans="1:11" ht="15" customHeight="1" x14ac:dyDescent="0.25">
      <c r="A31" s="51">
        <v>26</v>
      </c>
      <c r="B31" s="51"/>
      <c r="C31" s="51" t="s">
        <v>185</v>
      </c>
      <c r="D31" s="13" t="s">
        <v>47</v>
      </c>
      <c r="E31" s="12">
        <v>46.515999999999998</v>
      </c>
      <c r="F31" s="12">
        <v>44.959000000000003</v>
      </c>
      <c r="G31" s="12">
        <v>1.052</v>
      </c>
      <c r="H31" s="12">
        <v>0.434</v>
      </c>
      <c r="I31" s="12" t="s">
        <v>25</v>
      </c>
      <c r="J31" s="12" t="s">
        <v>25</v>
      </c>
      <c r="K31" s="12">
        <v>45.93</v>
      </c>
    </row>
    <row r="32" spans="1:11" ht="15" customHeight="1" x14ac:dyDescent="0.25">
      <c r="A32" s="51">
        <v>27</v>
      </c>
      <c r="B32" s="51"/>
      <c r="C32" s="51" t="s">
        <v>186</v>
      </c>
      <c r="D32" s="13" t="s">
        <v>48</v>
      </c>
      <c r="E32" s="12">
        <v>35.752000000000002</v>
      </c>
      <c r="F32" s="12">
        <v>35.640999999999998</v>
      </c>
      <c r="G32" s="12" t="s">
        <v>25</v>
      </c>
      <c r="H32" s="12" t="s">
        <v>26</v>
      </c>
      <c r="I32" s="12" t="s">
        <v>26</v>
      </c>
      <c r="J32" s="12" t="s">
        <v>26</v>
      </c>
      <c r="K32" s="12">
        <v>35.752000000000002</v>
      </c>
    </row>
    <row r="33" spans="1:11" ht="15" customHeight="1" x14ac:dyDescent="0.25">
      <c r="A33" s="51">
        <v>28</v>
      </c>
      <c r="B33" s="51"/>
      <c r="C33" s="51" t="s">
        <v>187</v>
      </c>
      <c r="D33" s="13" t="s">
        <v>49</v>
      </c>
      <c r="E33" s="12">
        <v>71.18780000000001</v>
      </c>
      <c r="F33" s="12">
        <v>70.690400000000011</v>
      </c>
      <c r="G33" s="12">
        <v>8.5000000000000006E-2</v>
      </c>
      <c r="H33" s="12" t="s">
        <v>25</v>
      </c>
      <c r="I33" s="12" t="s">
        <v>25</v>
      </c>
      <c r="J33" s="12" t="s">
        <v>25</v>
      </c>
      <c r="K33" s="12">
        <v>71.149600000000007</v>
      </c>
    </row>
    <row r="34" spans="1:11" ht="15" customHeight="1" x14ac:dyDescent="0.25">
      <c r="A34" s="51">
        <v>29</v>
      </c>
      <c r="B34" s="51"/>
      <c r="C34" s="51" t="s">
        <v>188</v>
      </c>
      <c r="D34" s="13" t="s">
        <v>50</v>
      </c>
      <c r="E34" s="12">
        <v>50.066000000000003</v>
      </c>
      <c r="F34" s="12">
        <v>45.612399999999994</v>
      </c>
      <c r="G34" s="12">
        <v>3.7423999999999999</v>
      </c>
      <c r="H34" s="12" t="s">
        <v>25</v>
      </c>
      <c r="I34" s="12" t="s">
        <v>25</v>
      </c>
      <c r="J34" s="12" t="s">
        <v>25</v>
      </c>
      <c r="K34" s="12">
        <v>43.8035</v>
      </c>
    </row>
    <row r="35" spans="1:11" ht="15" customHeight="1" x14ac:dyDescent="0.25">
      <c r="A35" s="51">
        <v>30</v>
      </c>
      <c r="B35" s="51"/>
      <c r="C35" s="51" t="s">
        <v>189</v>
      </c>
      <c r="D35" s="13" t="s">
        <v>51</v>
      </c>
      <c r="E35" s="12">
        <v>57.929400000000001</v>
      </c>
      <c r="F35" s="12">
        <v>55.332999999999998</v>
      </c>
      <c r="G35" s="12">
        <v>1.25</v>
      </c>
      <c r="H35" s="12">
        <v>1.341</v>
      </c>
      <c r="I35" s="12" t="s">
        <v>25</v>
      </c>
      <c r="J35" s="12" t="s">
        <v>26</v>
      </c>
      <c r="K35" s="12">
        <v>57.236400000000003</v>
      </c>
    </row>
    <row r="36" spans="1:11" ht="15.75" x14ac:dyDescent="0.25">
      <c r="A36" s="51">
        <v>32</v>
      </c>
      <c r="B36" s="51"/>
      <c r="C36" s="51" t="s">
        <v>191</v>
      </c>
      <c r="D36" s="13" t="s">
        <v>52</v>
      </c>
      <c r="E36" s="12">
        <v>63.079000000000001</v>
      </c>
      <c r="F36" s="12">
        <v>62.042499999999997</v>
      </c>
      <c r="G36" s="12">
        <v>0.46650000000000003</v>
      </c>
      <c r="H36" s="12">
        <v>0.51700000000000002</v>
      </c>
      <c r="I36" s="12" t="s">
        <v>25</v>
      </c>
      <c r="J36" s="12" t="s">
        <v>25</v>
      </c>
      <c r="K36" s="12">
        <v>62.079500000000003</v>
      </c>
    </row>
    <row r="37" spans="1:11" ht="15.75" x14ac:dyDescent="0.25">
      <c r="A37" s="51">
        <v>33</v>
      </c>
      <c r="B37" s="51"/>
      <c r="C37" s="51" t="s">
        <v>192</v>
      </c>
      <c r="D37" s="11" t="s">
        <v>53</v>
      </c>
      <c r="E37" s="12">
        <v>2.202</v>
      </c>
      <c r="F37" s="12">
        <v>2.202</v>
      </c>
      <c r="G37" s="12" t="s">
        <v>26</v>
      </c>
      <c r="H37" s="12" t="s">
        <v>26</v>
      </c>
      <c r="I37" s="12" t="s">
        <v>26</v>
      </c>
      <c r="J37" s="12" t="s">
        <v>26</v>
      </c>
      <c r="K37" s="12">
        <v>1.7270000000000001</v>
      </c>
    </row>
    <row r="38" spans="1:11" ht="15.75" x14ac:dyDescent="0.25">
      <c r="A38" s="51">
        <v>34</v>
      </c>
      <c r="B38" s="51"/>
      <c r="C38" s="51" t="s">
        <v>193</v>
      </c>
      <c r="D38" s="13" t="s">
        <v>54</v>
      </c>
      <c r="E38" s="12">
        <v>2.202</v>
      </c>
      <c r="F38" s="12">
        <v>2.202</v>
      </c>
      <c r="G38" s="12" t="s">
        <v>26</v>
      </c>
      <c r="H38" s="12" t="s">
        <v>26</v>
      </c>
      <c r="I38" s="12" t="s">
        <v>26</v>
      </c>
      <c r="J38" s="12" t="s">
        <v>26</v>
      </c>
      <c r="K38" s="12">
        <v>1.7270000000000001</v>
      </c>
    </row>
    <row r="39" spans="1:11" ht="15.75" x14ac:dyDescent="0.25">
      <c r="A39" s="51">
        <v>35</v>
      </c>
      <c r="B39" s="51"/>
      <c r="C39" s="51" t="s">
        <v>194</v>
      </c>
      <c r="D39" s="13" t="s">
        <v>55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</row>
    <row r="40" spans="1:11" ht="15.75" x14ac:dyDescent="0.25">
      <c r="A40" s="51">
        <v>36</v>
      </c>
      <c r="B40" s="51"/>
      <c r="C40" s="51" t="s">
        <v>195</v>
      </c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</row>
    <row r="41" spans="1:11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</row>
    <row r="42" spans="1:11" ht="15.75" x14ac:dyDescent="0.25">
      <c r="D42" s="13" t="s">
        <v>58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</row>
  </sheetData>
  <mergeCells count="2">
    <mergeCell ref="E1:K1"/>
    <mergeCell ref="D3:K3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42"/>
  <sheetViews>
    <sheetView topLeftCell="D1" workbookViewId="0">
      <selection activeCell="E1" sqref="E1:K1"/>
    </sheetView>
  </sheetViews>
  <sheetFormatPr defaultRowHeight="15" x14ac:dyDescent="0.25"/>
  <cols>
    <col min="1" max="3" width="0" style="3" hidden="1" customWidth="1"/>
    <col min="4" max="4" width="33.296875" style="1" customWidth="1"/>
    <col min="5" max="5" width="15" style="1" customWidth="1"/>
    <col min="6" max="6" width="10.8984375" style="1" customWidth="1"/>
    <col min="7" max="7" width="9.09765625" style="1" customWidth="1"/>
    <col min="8" max="8" width="9.5" style="1" customWidth="1"/>
    <col min="9" max="9" width="9" style="1" customWidth="1"/>
    <col min="10" max="10" width="10.69921875" style="1" customWidth="1"/>
    <col min="11" max="11" width="15.59765625" style="1" customWidth="1"/>
    <col min="12" max="16384" width="8.796875" style="3"/>
  </cols>
  <sheetData>
    <row r="1" spans="1:12" ht="93" customHeight="1" x14ac:dyDescent="0.25">
      <c r="E1" s="309" t="s">
        <v>778</v>
      </c>
      <c r="F1" s="309"/>
      <c r="G1" s="309"/>
      <c r="H1" s="309"/>
      <c r="I1" s="309"/>
      <c r="J1" s="309"/>
      <c r="K1" s="309"/>
      <c r="L1" s="2"/>
    </row>
    <row r="2" spans="1:12" ht="25.5" hidden="1" x14ac:dyDescent="0.2">
      <c r="D2" s="36" t="s">
        <v>0</v>
      </c>
      <c r="E2" s="36"/>
      <c r="F2" s="36"/>
      <c r="G2" s="36"/>
      <c r="H2" s="36"/>
      <c r="I2" s="36"/>
      <c r="J2" s="36"/>
      <c r="K2" s="36"/>
    </row>
    <row r="3" spans="1:12" ht="12.75" x14ac:dyDescent="0.2">
      <c r="D3" s="310" t="s">
        <v>222</v>
      </c>
      <c r="E3" s="310"/>
      <c r="F3" s="310"/>
      <c r="G3" s="310"/>
      <c r="H3" s="310"/>
      <c r="I3" s="310"/>
      <c r="J3" s="310"/>
      <c r="K3" s="310"/>
    </row>
    <row r="4" spans="1:12" ht="25.5" hidden="1" x14ac:dyDescent="0.2">
      <c r="D4" s="37"/>
      <c r="E4" s="7" t="s">
        <v>12</v>
      </c>
      <c r="F4" s="7" t="s">
        <v>13</v>
      </c>
      <c r="G4" s="7" t="s">
        <v>14</v>
      </c>
      <c r="H4" s="7" t="s">
        <v>15</v>
      </c>
      <c r="I4" s="7" t="s">
        <v>16</v>
      </c>
      <c r="J4" s="7" t="s">
        <v>17</v>
      </c>
      <c r="K4" s="7" t="s">
        <v>18</v>
      </c>
    </row>
    <row r="5" spans="1:12" ht="51" x14ac:dyDescent="0.2">
      <c r="D5" s="37"/>
      <c r="E5" s="40" t="s">
        <v>223</v>
      </c>
      <c r="F5" s="40" t="s">
        <v>224</v>
      </c>
      <c r="G5" s="41" t="s">
        <v>225</v>
      </c>
      <c r="H5" s="42" t="s">
        <v>226</v>
      </c>
      <c r="I5" s="42" t="s">
        <v>227</v>
      </c>
      <c r="J5" s="43" t="s">
        <v>228</v>
      </c>
      <c r="K5" s="44" t="s">
        <v>229</v>
      </c>
    </row>
    <row r="6" spans="1:12" ht="12.75" x14ac:dyDescent="0.2">
      <c r="D6" s="8"/>
      <c r="E6" s="45" t="s">
        <v>230</v>
      </c>
      <c r="F6" s="46" t="s">
        <v>231</v>
      </c>
      <c r="G6" s="47" t="s">
        <v>232</v>
      </c>
      <c r="H6" s="47" t="s">
        <v>233</v>
      </c>
      <c r="I6" s="47" t="s">
        <v>234</v>
      </c>
      <c r="J6" s="48" t="s">
        <v>235</v>
      </c>
      <c r="K6" s="48">
        <v>7</v>
      </c>
    </row>
    <row r="7" spans="1:12" s="50" customFormat="1" ht="15.75" x14ac:dyDescent="0.25">
      <c r="A7" s="49">
        <v>1</v>
      </c>
      <c r="B7" s="49"/>
      <c r="C7" s="49" t="s">
        <v>160</v>
      </c>
      <c r="D7" s="9" t="s">
        <v>21</v>
      </c>
      <c r="E7" s="10">
        <v>1106.1045999999999</v>
      </c>
      <c r="F7" s="10">
        <v>1064.1281999999999</v>
      </c>
      <c r="G7" s="10">
        <v>22.347000000000001</v>
      </c>
      <c r="H7" s="10">
        <v>10.838200000000001</v>
      </c>
      <c r="I7" s="10">
        <v>1.1286</v>
      </c>
      <c r="J7" s="10">
        <v>7.6625999999999994</v>
      </c>
      <c r="K7" s="10">
        <v>1073.5333000000001</v>
      </c>
    </row>
    <row r="8" spans="1:12" ht="15" customHeight="1" x14ac:dyDescent="0.25">
      <c r="A8" s="51">
        <v>3</v>
      </c>
      <c r="B8" s="51"/>
      <c r="C8" s="51" t="s">
        <v>162</v>
      </c>
      <c r="D8" s="11" t="s">
        <v>22</v>
      </c>
      <c r="E8" s="12" t="s">
        <v>25</v>
      </c>
      <c r="F8" s="12" t="s">
        <v>25</v>
      </c>
      <c r="G8" s="12">
        <v>22.347000000000001</v>
      </c>
      <c r="H8" s="12">
        <v>10.838200000000001</v>
      </c>
      <c r="I8" s="12">
        <v>1.1286</v>
      </c>
      <c r="J8" s="12">
        <v>7.6625999999999994</v>
      </c>
      <c r="K8" s="12">
        <v>1071.8063</v>
      </c>
    </row>
    <row r="9" spans="1:12" ht="15" customHeight="1" x14ac:dyDescent="0.25">
      <c r="A9" s="51">
        <v>4</v>
      </c>
      <c r="B9" s="51"/>
      <c r="C9" s="51" t="s">
        <v>163</v>
      </c>
      <c r="D9" s="13" t="s">
        <v>23</v>
      </c>
      <c r="E9" s="12">
        <v>36.301300000000005</v>
      </c>
      <c r="F9" s="12">
        <v>33.638300000000001</v>
      </c>
      <c r="G9" s="12">
        <v>0.755</v>
      </c>
      <c r="H9" s="12">
        <v>1.863</v>
      </c>
      <c r="I9" s="12" t="s">
        <v>25</v>
      </c>
      <c r="J9" s="12" t="s">
        <v>26</v>
      </c>
      <c r="K9" s="12">
        <v>35.9133</v>
      </c>
    </row>
    <row r="10" spans="1:12" ht="15" customHeight="1" x14ac:dyDescent="0.25">
      <c r="A10" s="51">
        <v>5</v>
      </c>
      <c r="B10" s="51"/>
      <c r="C10" s="51" t="s">
        <v>164</v>
      </c>
      <c r="D10" s="13" t="s">
        <v>24</v>
      </c>
      <c r="E10" s="12" t="s">
        <v>25</v>
      </c>
      <c r="F10" s="12" t="s">
        <v>25</v>
      </c>
      <c r="G10" s="12" t="s">
        <v>25</v>
      </c>
      <c r="H10" s="12" t="s">
        <v>25</v>
      </c>
      <c r="I10" s="12" t="s">
        <v>26</v>
      </c>
      <c r="J10" s="12" t="s">
        <v>26</v>
      </c>
      <c r="K10" s="12" t="s">
        <v>25</v>
      </c>
    </row>
    <row r="11" spans="1:12" ht="15" customHeight="1" x14ac:dyDescent="0.25">
      <c r="A11" s="51">
        <v>6</v>
      </c>
      <c r="B11" s="51"/>
      <c r="C11" s="51" t="s">
        <v>165</v>
      </c>
      <c r="D11" s="13" t="s">
        <v>27</v>
      </c>
      <c r="E11" s="12">
        <v>35.206000000000003</v>
      </c>
      <c r="F11" s="12">
        <v>33.561999999999998</v>
      </c>
      <c r="G11" s="12" t="s">
        <v>25</v>
      </c>
      <c r="H11" s="12" t="s">
        <v>25</v>
      </c>
      <c r="I11" s="12" t="s">
        <v>25</v>
      </c>
      <c r="J11" s="12" t="s">
        <v>26</v>
      </c>
      <c r="K11" s="12">
        <v>34.51</v>
      </c>
    </row>
    <row r="12" spans="1:12" ht="15" customHeight="1" x14ac:dyDescent="0.25">
      <c r="A12" s="51">
        <v>7</v>
      </c>
      <c r="B12" s="51"/>
      <c r="C12" s="51" t="s">
        <v>166</v>
      </c>
      <c r="D12" s="13" t="s">
        <v>28</v>
      </c>
      <c r="E12" s="12">
        <v>53.438000000000002</v>
      </c>
      <c r="F12" s="12">
        <v>51.186999999999998</v>
      </c>
      <c r="G12" s="12" t="s">
        <v>25</v>
      </c>
      <c r="H12" s="12" t="s">
        <v>25</v>
      </c>
      <c r="I12" s="12" t="s">
        <v>25</v>
      </c>
      <c r="J12" s="12" t="s">
        <v>25</v>
      </c>
      <c r="K12" s="12">
        <v>53.372999999999998</v>
      </c>
    </row>
    <row r="13" spans="1:12" ht="15" customHeight="1" x14ac:dyDescent="0.25">
      <c r="A13" s="51">
        <v>8</v>
      </c>
      <c r="B13" s="51"/>
      <c r="C13" s="51" t="s">
        <v>167</v>
      </c>
      <c r="D13" s="13" t="s">
        <v>29</v>
      </c>
      <c r="E13" s="12">
        <v>47.197800000000001</v>
      </c>
      <c r="F13" s="12">
        <v>40.302699999999994</v>
      </c>
      <c r="G13" s="12" t="s">
        <v>25</v>
      </c>
      <c r="H13" s="12" t="s">
        <v>26</v>
      </c>
      <c r="I13" s="12" t="s">
        <v>26</v>
      </c>
      <c r="J13" s="12" t="s">
        <v>25</v>
      </c>
      <c r="K13" s="12">
        <v>40.194000000000003</v>
      </c>
    </row>
    <row r="14" spans="1:12" ht="15" customHeight="1" x14ac:dyDescent="0.25">
      <c r="A14" s="51">
        <v>9</v>
      </c>
      <c r="B14" s="51"/>
      <c r="C14" s="51" t="s">
        <v>168</v>
      </c>
      <c r="D14" s="13" t="s">
        <v>30</v>
      </c>
      <c r="E14" s="12">
        <v>28.386700000000001</v>
      </c>
      <c r="F14" s="12">
        <v>27.125700000000002</v>
      </c>
      <c r="G14" s="12" t="s">
        <v>25</v>
      </c>
      <c r="H14" s="12" t="s">
        <v>26</v>
      </c>
      <c r="I14" s="12" t="s">
        <v>25</v>
      </c>
      <c r="J14" s="12" t="s">
        <v>25</v>
      </c>
      <c r="K14" s="12">
        <v>27.361999999999998</v>
      </c>
    </row>
    <row r="15" spans="1:12" ht="15" customHeight="1" x14ac:dyDescent="0.25">
      <c r="A15" s="51">
        <v>10</v>
      </c>
      <c r="B15" s="51"/>
      <c r="C15" s="51" t="s">
        <v>169</v>
      </c>
      <c r="D15" s="13" t="s">
        <v>31</v>
      </c>
      <c r="E15" s="12">
        <v>45.006500000000003</v>
      </c>
      <c r="F15" s="12">
        <v>43.777500000000003</v>
      </c>
      <c r="G15" s="12" t="s">
        <v>25</v>
      </c>
      <c r="H15" s="12" t="s">
        <v>26</v>
      </c>
      <c r="I15" s="12" t="s">
        <v>26</v>
      </c>
      <c r="J15" s="12" t="s">
        <v>25</v>
      </c>
      <c r="K15" s="12">
        <v>44.916499999999999</v>
      </c>
    </row>
    <row r="16" spans="1:12" ht="15" customHeight="1" x14ac:dyDescent="0.25">
      <c r="A16" s="51">
        <v>11</v>
      </c>
      <c r="B16" s="51"/>
      <c r="C16" s="51" t="s">
        <v>170</v>
      </c>
      <c r="D16" s="13" t="s">
        <v>32</v>
      </c>
      <c r="E16" s="12">
        <v>60.773499999999999</v>
      </c>
      <c r="F16" s="12">
        <v>59.767699999999998</v>
      </c>
      <c r="G16" s="12" t="s">
        <v>25</v>
      </c>
      <c r="H16" s="12" t="s">
        <v>25</v>
      </c>
      <c r="I16" s="12" t="s">
        <v>25</v>
      </c>
      <c r="J16" s="12" t="s">
        <v>25</v>
      </c>
      <c r="K16" s="12">
        <v>59.792499999999997</v>
      </c>
    </row>
    <row r="17" spans="1:11" ht="15" customHeight="1" x14ac:dyDescent="0.25">
      <c r="A17" s="51">
        <v>12</v>
      </c>
      <c r="B17" s="51"/>
      <c r="C17" s="51" t="s">
        <v>171</v>
      </c>
      <c r="D17" s="13" t="s">
        <v>33</v>
      </c>
      <c r="E17" s="12">
        <v>46.565599999999996</v>
      </c>
      <c r="F17" s="12">
        <v>44.177599999999998</v>
      </c>
      <c r="G17" s="12" t="s">
        <v>25</v>
      </c>
      <c r="H17" s="12" t="s">
        <v>26</v>
      </c>
      <c r="I17" s="12" t="s">
        <v>26</v>
      </c>
      <c r="J17" s="12">
        <v>2.1789999999999998</v>
      </c>
      <c r="K17" s="12">
        <v>45.076999999999998</v>
      </c>
    </row>
    <row r="18" spans="1:11" ht="15" customHeight="1" x14ac:dyDescent="0.25">
      <c r="A18" s="51">
        <v>13</v>
      </c>
      <c r="B18" s="51"/>
      <c r="C18" s="51" t="s">
        <v>172</v>
      </c>
      <c r="D18" s="13" t="s">
        <v>34</v>
      </c>
      <c r="E18" s="12">
        <v>28.256</v>
      </c>
      <c r="F18" s="12">
        <v>27.702000000000002</v>
      </c>
      <c r="G18" s="12" t="s">
        <v>25</v>
      </c>
      <c r="H18" s="12" t="s">
        <v>26</v>
      </c>
      <c r="I18" s="12" t="s">
        <v>25</v>
      </c>
      <c r="J18" s="12" t="s">
        <v>26</v>
      </c>
      <c r="K18" s="12">
        <v>28.256</v>
      </c>
    </row>
    <row r="19" spans="1:11" ht="15" customHeight="1" x14ac:dyDescent="0.25">
      <c r="A19" s="51">
        <v>14</v>
      </c>
      <c r="B19" s="51"/>
      <c r="C19" s="51" t="s">
        <v>173</v>
      </c>
      <c r="D19" s="13" t="s">
        <v>35</v>
      </c>
      <c r="E19" s="12">
        <v>45.707900000000002</v>
      </c>
      <c r="F19" s="12">
        <v>45.556599999999996</v>
      </c>
      <c r="G19" s="12" t="s">
        <v>25</v>
      </c>
      <c r="H19" s="12" t="s">
        <v>25</v>
      </c>
      <c r="I19" s="12" t="s">
        <v>25</v>
      </c>
      <c r="J19" s="12" t="s">
        <v>25</v>
      </c>
      <c r="K19" s="12">
        <v>44.862300000000005</v>
      </c>
    </row>
    <row r="20" spans="1:11" ht="15" customHeight="1" x14ac:dyDescent="0.25">
      <c r="A20" s="51">
        <v>15</v>
      </c>
      <c r="B20" s="51"/>
      <c r="C20" s="51" t="s">
        <v>174</v>
      </c>
      <c r="D20" s="13" t="s">
        <v>36</v>
      </c>
      <c r="E20" s="12">
        <v>20.328400000000002</v>
      </c>
      <c r="F20" s="12">
        <v>19.828400000000002</v>
      </c>
      <c r="G20" s="12" t="s">
        <v>26</v>
      </c>
      <c r="H20" s="12" t="s">
        <v>25</v>
      </c>
      <c r="I20" s="12" t="s">
        <v>26</v>
      </c>
      <c r="J20" s="12" t="s">
        <v>25</v>
      </c>
      <c r="K20" s="12">
        <v>19.828400000000002</v>
      </c>
    </row>
    <row r="21" spans="1:11" ht="15" customHeight="1" x14ac:dyDescent="0.25">
      <c r="A21" s="51">
        <v>16</v>
      </c>
      <c r="B21" s="51"/>
      <c r="C21" s="51" t="s">
        <v>175</v>
      </c>
      <c r="D21" s="13" t="s">
        <v>37</v>
      </c>
      <c r="E21" s="12">
        <v>34.532699999999998</v>
      </c>
      <c r="F21" s="12">
        <v>32.827300000000001</v>
      </c>
      <c r="G21" s="12">
        <v>0.78600000000000003</v>
      </c>
      <c r="H21" s="12" t="s">
        <v>25</v>
      </c>
      <c r="I21" s="12" t="s">
        <v>25</v>
      </c>
      <c r="J21" s="12" t="s">
        <v>25</v>
      </c>
      <c r="K21" s="12">
        <v>32.576299999999996</v>
      </c>
    </row>
    <row r="22" spans="1:11" ht="15" customHeight="1" x14ac:dyDescent="0.25">
      <c r="A22" s="51">
        <v>17</v>
      </c>
      <c r="B22" s="51"/>
      <c r="C22" s="51" t="s">
        <v>176</v>
      </c>
      <c r="D22" s="13" t="s">
        <v>38</v>
      </c>
      <c r="E22" s="12">
        <v>33.778700000000001</v>
      </c>
      <c r="F22" s="12">
        <v>32.100200000000001</v>
      </c>
      <c r="G22" s="12" t="s">
        <v>25</v>
      </c>
      <c r="H22" s="12" t="s">
        <v>25</v>
      </c>
      <c r="I22" s="12" t="s">
        <v>25</v>
      </c>
      <c r="J22" s="12">
        <v>0.2122</v>
      </c>
      <c r="K22" s="12">
        <v>33.410199999999996</v>
      </c>
    </row>
    <row r="23" spans="1:11" ht="15" customHeight="1" x14ac:dyDescent="0.25">
      <c r="A23" s="51">
        <v>18</v>
      </c>
      <c r="B23" s="51"/>
      <c r="C23" s="51" t="s">
        <v>177</v>
      </c>
      <c r="D23" s="13" t="s">
        <v>39</v>
      </c>
      <c r="E23" s="12">
        <v>35.910499999999999</v>
      </c>
      <c r="F23" s="12">
        <v>35.021599999999999</v>
      </c>
      <c r="G23" s="12">
        <v>0.17030000000000001</v>
      </c>
      <c r="H23" s="12">
        <v>0.71860000000000002</v>
      </c>
      <c r="I23" s="12" t="s">
        <v>26</v>
      </c>
      <c r="J23" s="12" t="s">
        <v>26</v>
      </c>
      <c r="K23" s="12">
        <v>34.664999999999999</v>
      </c>
    </row>
    <row r="24" spans="1:11" ht="15" customHeight="1" x14ac:dyDescent="0.25">
      <c r="A24" s="51">
        <v>19</v>
      </c>
      <c r="B24" s="51"/>
      <c r="C24" s="51" t="s">
        <v>178</v>
      </c>
      <c r="D24" s="13" t="s">
        <v>40</v>
      </c>
      <c r="E24" s="12">
        <v>49.2667</v>
      </c>
      <c r="F24" s="12">
        <v>49.207699999999996</v>
      </c>
      <c r="G24" s="12" t="s">
        <v>25</v>
      </c>
      <c r="H24" s="12" t="s">
        <v>26</v>
      </c>
      <c r="I24" s="12" t="s">
        <v>26</v>
      </c>
      <c r="J24" s="12" t="s">
        <v>26</v>
      </c>
      <c r="K24" s="12">
        <v>48.749000000000002</v>
      </c>
    </row>
    <row r="25" spans="1:11" ht="15" customHeight="1" x14ac:dyDescent="0.25">
      <c r="A25" s="51">
        <v>20</v>
      </c>
      <c r="B25" s="51"/>
      <c r="C25" s="51" t="s">
        <v>179</v>
      </c>
      <c r="D25" s="13" t="s">
        <v>41</v>
      </c>
      <c r="E25" s="12">
        <v>21.671200000000002</v>
      </c>
      <c r="F25" s="12">
        <v>21.600200000000001</v>
      </c>
      <c r="G25" s="12" t="s">
        <v>26</v>
      </c>
      <c r="H25" s="12" t="s">
        <v>26</v>
      </c>
      <c r="I25" s="12" t="s">
        <v>26</v>
      </c>
      <c r="J25" s="12" t="s">
        <v>25</v>
      </c>
      <c r="K25" s="12">
        <v>17.98</v>
      </c>
    </row>
    <row r="26" spans="1:11" ht="15" customHeight="1" x14ac:dyDescent="0.25">
      <c r="A26" s="51">
        <v>21</v>
      </c>
      <c r="B26" s="51"/>
      <c r="C26" s="51" t="s">
        <v>180</v>
      </c>
      <c r="D26" s="13" t="s">
        <v>42</v>
      </c>
      <c r="E26" s="12">
        <v>25.838999999999999</v>
      </c>
      <c r="F26" s="12">
        <v>23.57</v>
      </c>
      <c r="G26" s="12">
        <v>1.198</v>
      </c>
      <c r="H26" s="12" t="s">
        <v>25</v>
      </c>
      <c r="I26" s="12" t="s">
        <v>26</v>
      </c>
      <c r="J26" s="12" t="s">
        <v>25</v>
      </c>
      <c r="K26" s="12">
        <v>23.71</v>
      </c>
    </row>
    <row r="27" spans="1:11" ht="15" customHeight="1" x14ac:dyDescent="0.25">
      <c r="A27" s="51">
        <v>22</v>
      </c>
      <c r="B27" s="51"/>
      <c r="C27" s="51" t="s">
        <v>181</v>
      </c>
      <c r="D27" s="13" t="s">
        <v>43</v>
      </c>
      <c r="E27" s="12" t="s">
        <v>25</v>
      </c>
      <c r="F27" s="12" t="s">
        <v>25</v>
      </c>
      <c r="G27" s="12" t="s">
        <v>25</v>
      </c>
      <c r="H27" s="12" t="s">
        <v>26</v>
      </c>
      <c r="I27" s="12" t="s">
        <v>26</v>
      </c>
      <c r="J27" s="12" t="s">
        <v>25</v>
      </c>
      <c r="K27" s="12" t="s">
        <v>25</v>
      </c>
    </row>
    <row r="28" spans="1:11" ht="15" customHeight="1" x14ac:dyDescent="0.25">
      <c r="A28" s="51">
        <v>23</v>
      </c>
      <c r="B28" s="51"/>
      <c r="C28" s="51" t="s">
        <v>182</v>
      </c>
      <c r="D28" s="13" t="s">
        <v>44</v>
      </c>
      <c r="E28" s="12">
        <v>49.286699999999996</v>
      </c>
      <c r="F28" s="12">
        <v>45.262999999999998</v>
      </c>
      <c r="G28" s="12">
        <v>2.8820000000000001</v>
      </c>
      <c r="H28" s="12" t="s">
        <v>25</v>
      </c>
      <c r="I28" s="12" t="s">
        <v>25</v>
      </c>
      <c r="J28" s="12" t="s">
        <v>26</v>
      </c>
      <c r="K28" s="12">
        <v>49.161699999999996</v>
      </c>
    </row>
    <row r="29" spans="1:11" ht="15" customHeight="1" x14ac:dyDescent="0.25">
      <c r="A29" s="51">
        <v>24</v>
      </c>
      <c r="B29" s="51"/>
      <c r="C29" s="51" t="s">
        <v>183</v>
      </c>
      <c r="D29" s="13" t="s">
        <v>45</v>
      </c>
      <c r="E29" s="12">
        <v>54.188800000000001</v>
      </c>
      <c r="F29" s="12">
        <v>53.908799999999999</v>
      </c>
      <c r="G29" s="12" t="s">
        <v>26</v>
      </c>
      <c r="H29" s="12" t="s">
        <v>26</v>
      </c>
      <c r="I29" s="12" t="s">
        <v>25</v>
      </c>
      <c r="J29" s="12" t="s">
        <v>25</v>
      </c>
      <c r="K29" s="12">
        <v>54.070800000000006</v>
      </c>
    </row>
    <row r="30" spans="1:11" ht="15" customHeight="1" x14ac:dyDescent="0.25">
      <c r="A30" s="51">
        <v>25</v>
      </c>
      <c r="B30" s="51"/>
      <c r="C30" s="51" t="s">
        <v>184</v>
      </c>
      <c r="D30" s="13" t="s">
        <v>46</v>
      </c>
      <c r="E30" s="12">
        <v>36.530300000000004</v>
      </c>
      <c r="F30" s="12">
        <v>35.273000000000003</v>
      </c>
      <c r="G30" s="12" t="s">
        <v>25</v>
      </c>
      <c r="H30" s="12" t="s">
        <v>25</v>
      </c>
      <c r="I30" s="12" t="s">
        <v>26</v>
      </c>
      <c r="J30" s="12" t="s">
        <v>26</v>
      </c>
      <c r="K30" s="12">
        <v>35.424999999999997</v>
      </c>
    </row>
    <row r="31" spans="1:11" ht="15" customHeight="1" x14ac:dyDescent="0.25">
      <c r="A31" s="51">
        <v>26</v>
      </c>
      <c r="B31" s="51"/>
      <c r="C31" s="51" t="s">
        <v>185</v>
      </c>
      <c r="D31" s="13" t="s">
        <v>47</v>
      </c>
      <c r="E31" s="12">
        <v>35.085000000000001</v>
      </c>
      <c r="F31" s="12">
        <v>33.698</v>
      </c>
      <c r="G31" s="12" t="s">
        <v>25</v>
      </c>
      <c r="H31" s="12" t="s">
        <v>25</v>
      </c>
      <c r="I31" s="12" t="s">
        <v>25</v>
      </c>
      <c r="J31" s="12" t="s">
        <v>25</v>
      </c>
      <c r="K31" s="12">
        <v>34.542999999999999</v>
      </c>
    </row>
    <row r="32" spans="1:11" ht="15" customHeight="1" x14ac:dyDescent="0.25">
      <c r="A32" s="51">
        <v>27</v>
      </c>
      <c r="B32" s="51"/>
      <c r="C32" s="51" t="s">
        <v>186</v>
      </c>
      <c r="D32" s="13" t="s">
        <v>48</v>
      </c>
      <c r="E32" s="12">
        <v>15.462</v>
      </c>
      <c r="F32" s="12">
        <v>15.351000000000001</v>
      </c>
      <c r="G32" s="12" t="s">
        <v>25</v>
      </c>
      <c r="H32" s="12" t="s">
        <v>26</v>
      </c>
      <c r="I32" s="12" t="s">
        <v>26</v>
      </c>
      <c r="J32" s="12" t="s">
        <v>26</v>
      </c>
      <c r="K32" s="12">
        <v>15.462</v>
      </c>
    </row>
    <row r="33" spans="1:11" ht="15" customHeight="1" x14ac:dyDescent="0.25">
      <c r="A33" s="51">
        <v>28</v>
      </c>
      <c r="B33" s="51"/>
      <c r="C33" s="51" t="s">
        <v>187</v>
      </c>
      <c r="D33" s="13" t="s">
        <v>49</v>
      </c>
      <c r="E33" s="12">
        <v>63.439</v>
      </c>
      <c r="F33" s="12">
        <v>63.430999999999997</v>
      </c>
      <c r="G33" s="12" t="s">
        <v>25</v>
      </c>
      <c r="H33" s="12" t="s">
        <v>25</v>
      </c>
      <c r="I33" s="12" t="s">
        <v>26</v>
      </c>
      <c r="J33" s="12" t="s">
        <v>25</v>
      </c>
      <c r="K33" s="12">
        <v>63.436999999999998</v>
      </c>
    </row>
    <row r="34" spans="1:11" ht="15" customHeight="1" x14ac:dyDescent="0.25">
      <c r="A34" s="51">
        <v>29</v>
      </c>
      <c r="B34" s="51"/>
      <c r="C34" s="51" t="s">
        <v>188</v>
      </c>
      <c r="D34" s="13" t="s">
        <v>50</v>
      </c>
      <c r="E34" s="12">
        <v>46.393999999999998</v>
      </c>
      <c r="F34" s="12">
        <v>41.940399999999997</v>
      </c>
      <c r="G34" s="12">
        <v>3.7423999999999999</v>
      </c>
      <c r="H34" s="12" t="s">
        <v>25</v>
      </c>
      <c r="I34" s="12" t="s">
        <v>25</v>
      </c>
      <c r="J34" s="12" t="s">
        <v>25</v>
      </c>
      <c r="K34" s="12">
        <v>40.419499999999999</v>
      </c>
    </row>
    <row r="35" spans="1:11" ht="15" customHeight="1" x14ac:dyDescent="0.25">
      <c r="A35" s="51">
        <v>30</v>
      </c>
      <c r="B35" s="51"/>
      <c r="C35" s="51" t="s">
        <v>189</v>
      </c>
      <c r="D35" s="13" t="s">
        <v>51</v>
      </c>
      <c r="E35" s="12">
        <v>24.502400000000002</v>
      </c>
      <c r="F35" s="12">
        <v>23.574999999999999</v>
      </c>
      <c r="G35" s="12" t="s">
        <v>25</v>
      </c>
      <c r="H35" s="12" t="s">
        <v>26</v>
      </c>
      <c r="I35" s="12" t="s">
        <v>25</v>
      </c>
      <c r="J35" s="12" t="s">
        <v>26</v>
      </c>
      <c r="K35" s="12">
        <v>24.502400000000002</v>
      </c>
    </row>
    <row r="36" spans="1:11" ht="15.75" x14ac:dyDescent="0.25">
      <c r="A36" s="51">
        <v>32</v>
      </c>
      <c r="B36" s="51"/>
      <c r="C36" s="51" t="s">
        <v>191</v>
      </c>
      <c r="D36" s="13" t="s">
        <v>52</v>
      </c>
      <c r="E36" s="12">
        <v>53.1995</v>
      </c>
      <c r="F36" s="12">
        <v>52.4315</v>
      </c>
      <c r="G36" s="12" t="s">
        <v>25</v>
      </c>
      <c r="H36" s="12" t="s">
        <v>25</v>
      </c>
      <c r="I36" s="12" t="s">
        <v>26</v>
      </c>
      <c r="J36" s="12" t="s">
        <v>25</v>
      </c>
      <c r="K36" s="12">
        <v>52.59</v>
      </c>
    </row>
    <row r="37" spans="1:11" ht="15.75" x14ac:dyDescent="0.25">
      <c r="A37" s="51">
        <v>33</v>
      </c>
      <c r="B37" s="51"/>
      <c r="C37" s="51" t="s">
        <v>192</v>
      </c>
      <c r="D37" s="11" t="s">
        <v>53</v>
      </c>
      <c r="E37" s="12" t="s">
        <v>25</v>
      </c>
      <c r="F37" s="12" t="s">
        <v>25</v>
      </c>
      <c r="G37" s="12" t="s">
        <v>26</v>
      </c>
      <c r="H37" s="12" t="s">
        <v>26</v>
      </c>
      <c r="I37" s="12" t="s">
        <v>26</v>
      </c>
      <c r="J37" s="12" t="s">
        <v>26</v>
      </c>
      <c r="K37" s="12">
        <v>1.7270000000000001</v>
      </c>
    </row>
    <row r="38" spans="1:11" ht="15.75" x14ac:dyDescent="0.25">
      <c r="A38" s="51">
        <v>34</v>
      </c>
      <c r="B38" s="51"/>
      <c r="C38" s="51" t="s">
        <v>193</v>
      </c>
      <c r="D38" s="13" t="s">
        <v>54</v>
      </c>
      <c r="E38" s="12" t="s">
        <v>25</v>
      </c>
      <c r="F38" s="12" t="s">
        <v>25</v>
      </c>
      <c r="G38" s="12" t="s">
        <v>26</v>
      </c>
      <c r="H38" s="12" t="s">
        <v>26</v>
      </c>
      <c r="I38" s="12" t="s">
        <v>26</v>
      </c>
      <c r="J38" s="12" t="s">
        <v>26</v>
      </c>
      <c r="K38" s="12">
        <v>1.7270000000000001</v>
      </c>
    </row>
    <row r="39" spans="1:11" ht="15.75" x14ac:dyDescent="0.25">
      <c r="A39" s="51">
        <v>35</v>
      </c>
      <c r="B39" s="51"/>
      <c r="C39" s="51" t="s">
        <v>194</v>
      </c>
      <c r="D39" s="13" t="s">
        <v>55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</row>
    <row r="40" spans="1:11" ht="15.75" x14ac:dyDescent="0.25">
      <c r="A40" s="51">
        <v>36</v>
      </c>
      <c r="B40" s="51"/>
      <c r="C40" s="51" t="s">
        <v>195</v>
      </c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</row>
    <row r="41" spans="1:11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</row>
    <row r="42" spans="1:11" ht="15.75" x14ac:dyDescent="0.25">
      <c r="D42" s="13" t="s">
        <v>58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</row>
  </sheetData>
  <mergeCells count="2">
    <mergeCell ref="E1:K1"/>
    <mergeCell ref="D3:K3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42"/>
  <sheetViews>
    <sheetView topLeftCell="D1" workbookViewId="0">
      <selection activeCell="E1" sqref="E1:K1"/>
    </sheetView>
  </sheetViews>
  <sheetFormatPr defaultRowHeight="15" x14ac:dyDescent="0.25"/>
  <cols>
    <col min="1" max="3" width="0" style="3" hidden="1" customWidth="1"/>
    <col min="4" max="4" width="33.3984375" style="1" customWidth="1"/>
    <col min="5" max="5" width="15" style="1" customWidth="1"/>
    <col min="6" max="6" width="10.796875" style="1" customWidth="1"/>
    <col min="7" max="7" width="9.296875" style="1" customWidth="1"/>
    <col min="8" max="8" width="9.5" style="1" customWidth="1"/>
    <col min="9" max="9" width="9.296875" style="1" customWidth="1"/>
    <col min="10" max="10" width="10.5" style="1" customWidth="1"/>
    <col min="11" max="11" width="15.59765625" style="1" customWidth="1"/>
    <col min="12" max="16384" width="8.796875" style="3"/>
  </cols>
  <sheetData>
    <row r="1" spans="1:12" ht="93" customHeight="1" x14ac:dyDescent="0.25">
      <c r="E1" s="309" t="s">
        <v>779</v>
      </c>
      <c r="F1" s="309"/>
      <c r="G1" s="309"/>
      <c r="H1" s="309"/>
      <c r="I1" s="309"/>
      <c r="J1" s="309"/>
      <c r="K1" s="309"/>
      <c r="L1" s="2"/>
    </row>
    <row r="2" spans="1:12" ht="25.5" hidden="1" x14ac:dyDescent="0.2">
      <c r="D2" s="38" t="s">
        <v>0</v>
      </c>
      <c r="E2" s="38"/>
      <c r="F2" s="38"/>
      <c r="G2" s="38"/>
      <c r="H2" s="38"/>
      <c r="I2" s="38"/>
      <c r="J2" s="38"/>
      <c r="K2" s="38"/>
    </row>
    <row r="3" spans="1:12" ht="12.75" x14ac:dyDescent="0.2">
      <c r="D3" s="310" t="s">
        <v>222</v>
      </c>
      <c r="E3" s="310"/>
      <c r="F3" s="310"/>
      <c r="G3" s="310"/>
      <c r="H3" s="310"/>
      <c r="I3" s="310"/>
      <c r="J3" s="310"/>
      <c r="K3" s="310"/>
    </row>
    <row r="4" spans="1:12" ht="25.5" hidden="1" x14ac:dyDescent="0.2">
      <c r="D4" s="39"/>
      <c r="E4" s="7" t="s">
        <v>12</v>
      </c>
      <c r="F4" s="7" t="s">
        <v>13</v>
      </c>
      <c r="G4" s="7" t="s">
        <v>14</v>
      </c>
      <c r="H4" s="7" t="s">
        <v>15</v>
      </c>
      <c r="I4" s="7" t="s">
        <v>16</v>
      </c>
      <c r="J4" s="7" t="s">
        <v>17</v>
      </c>
      <c r="K4" s="7" t="s">
        <v>18</v>
      </c>
    </row>
    <row r="5" spans="1:12" ht="51" x14ac:dyDescent="0.2">
      <c r="D5" s="39"/>
      <c r="E5" s="40" t="s">
        <v>223</v>
      </c>
      <c r="F5" s="40" t="s">
        <v>224</v>
      </c>
      <c r="G5" s="41" t="s">
        <v>225</v>
      </c>
      <c r="H5" s="42" t="s">
        <v>226</v>
      </c>
      <c r="I5" s="42" t="s">
        <v>227</v>
      </c>
      <c r="J5" s="43" t="s">
        <v>228</v>
      </c>
      <c r="K5" s="44" t="s">
        <v>229</v>
      </c>
    </row>
    <row r="6" spans="1:12" ht="12.75" x14ac:dyDescent="0.2">
      <c r="D6" s="8"/>
      <c r="E6" s="45" t="s">
        <v>230</v>
      </c>
      <c r="F6" s="46" t="s">
        <v>231</v>
      </c>
      <c r="G6" s="47" t="s">
        <v>232</v>
      </c>
      <c r="H6" s="47" t="s">
        <v>233</v>
      </c>
      <c r="I6" s="47" t="s">
        <v>234</v>
      </c>
      <c r="J6" s="48" t="s">
        <v>235</v>
      </c>
      <c r="K6" s="48">
        <v>7</v>
      </c>
    </row>
    <row r="7" spans="1:12" s="50" customFormat="1" ht="15.75" x14ac:dyDescent="0.25">
      <c r="A7" s="49">
        <v>1</v>
      </c>
      <c r="B7" s="49"/>
      <c r="C7" s="49" t="s">
        <v>160</v>
      </c>
      <c r="D7" s="9" t="s">
        <v>21</v>
      </c>
      <c r="E7" s="10">
        <v>330.8877</v>
      </c>
      <c r="F7" s="10">
        <v>306.04490000000004</v>
      </c>
      <c r="G7" s="10">
        <v>10.517299999999999</v>
      </c>
      <c r="H7" s="10">
        <v>9.9451000000000001</v>
      </c>
      <c r="I7" s="10">
        <v>1.8575999999999999</v>
      </c>
      <c r="J7" s="10">
        <v>2.5228000000000002</v>
      </c>
      <c r="K7" s="10">
        <v>314.92680000000001</v>
      </c>
    </row>
    <row r="8" spans="1:12" ht="15" customHeight="1" x14ac:dyDescent="0.25">
      <c r="A8" s="51">
        <v>3</v>
      </c>
      <c r="B8" s="51"/>
      <c r="C8" s="51" t="s">
        <v>162</v>
      </c>
      <c r="D8" s="11" t="s">
        <v>22</v>
      </c>
      <c r="E8" s="12" t="s">
        <v>25</v>
      </c>
      <c r="F8" s="12" t="s">
        <v>25</v>
      </c>
      <c r="G8" s="12">
        <v>10.517299999999999</v>
      </c>
      <c r="H8" s="12">
        <v>9.9451000000000001</v>
      </c>
      <c r="I8" s="12">
        <v>1.8575999999999999</v>
      </c>
      <c r="J8" s="12">
        <v>2.5228000000000002</v>
      </c>
      <c r="K8" s="12">
        <v>314.92680000000001</v>
      </c>
    </row>
    <row r="9" spans="1:12" ht="15" customHeight="1" x14ac:dyDescent="0.25">
      <c r="A9" s="51">
        <v>4</v>
      </c>
      <c r="B9" s="51"/>
      <c r="C9" s="51" t="s">
        <v>163</v>
      </c>
      <c r="D9" s="13" t="s">
        <v>23</v>
      </c>
      <c r="E9" s="12">
        <v>7.5593000000000004</v>
      </c>
      <c r="F9" s="12">
        <v>6.4552000000000005</v>
      </c>
      <c r="G9" s="12">
        <v>0.39359999999999995</v>
      </c>
      <c r="H9" s="12">
        <v>0.69</v>
      </c>
      <c r="I9" s="12" t="s">
        <v>25</v>
      </c>
      <c r="J9" s="12" t="s">
        <v>26</v>
      </c>
      <c r="K9" s="12">
        <v>7.5563000000000002</v>
      </c>
    </row>
    <row r="10" spans="1:12" ht="15" customHeight="1" x14ac:dyDescent="0.25">
      <c r="A10" s="51">
        <v>5</v>
      </c>
      <c r="B10" s="51"/>
      <c r="C10" s="51" t="s">
        <v>164</v>
      </c>
      <c r="D10" s="13" t="s">
        <v>24</v>
      </c>
      <c r="E10" s="12" t="s">
        <v>25</v>
      </c>
      <c r="F10" s="12" t="s">
        <v>25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25</v>
      </c>
    </row>
    <row r="11" spans="1:12" ht="15" customHeight="1" x14ac:dyDescent="0.25">
      <c r="A11" s="51">
        <v>6</v>
      </c>
      <c r="B11" s="51"/>
      <c r="C11" s="51" t="s">
        <v>165</v>
      </c>
      <c r="D11" s="13" t="s">
        <v>27</v>
      </c>
      <c r="E11" s="12">
        <v>8.6029999999999998</v>
      </c>
      <c r="F11" s="12">
        <v>7.8230000000000004</v>
      </c>
      <c r="G11" s="12" t="s">
        <v>25</v>
      </c>
      <c r="H11" s="12" t="s">
        <v>25</v>
      </c>
      <c r="I11" s="12" t="s">
        <v>25</v>
      </c>
      <c r="J11" s="12" t="s">
        <v>26</v>
      </c>
      <c r="K11" s="12">
        <v>7.923</v>
      </c>
    </row>
    <row r="12" spans="1:12" ht="15" customHeight="1" x14ac:dyDescent="0.25">
      <c r="A12" s="51">
        <v>7</v>
      </c>
      <c r="B12" s="51"/>
      <c r="C12" s="51" t="s">
        <v>166</v>
      </c>
      <c r="D12" s="13" t="s">
        <v>28</v>
      </c>
      <c r="E12" s="12">
        <v>24.578799999999998</v>
      </c>
      <c r="F12" s="12">
        <v>16.119300000000003</v>
      </c>
      <c r="G12" s="12" t="s">
        <v>25</v>
      </c>
      <c r="H12" s="12" t="s">
        <v>25</v>
      </c>
      <c r="I12" s="12" t="s">
        <v>25</v>
      </c>
      <c r="J12" s="12" t="s">
        <v>26</v>
      </c>
      <c r="K12" s="12">
        <v>15.9945</v>
      </c>
    </row>
    <row r="13" spans="1:12" ht="15" customHeight="1" x14ac:dyDescent="0.25">
      <c r="A13" s="51">
        <v>8</v>
      </c>
      <c r="B13" s="51"/>
      <c r="C13" s="51" t="s">
        <v>167</v>
      </c>
      <c r="D13" s="13" t="s">
        <v>29</v>
      </c>
      <c r="E13" s="12">
        <v>18.3139</v>
      </c>
      <c r="F13" s="12">
        <v>15.640499999999999</v>
      </c>
      <c r="G13" s="12" t="s">
        <v>25</v>
      </c>
      <c r="H13" s="12" t="s">
        <v>26</v>
      </c>
      <c r="I13" s="12" t="s">
        <v>26</v>
      </c>
      <c r="J13" s="12" t="s">
        <v>25</v>
      </c>
      <c r="K13" s="12">
        <v>15.8125</v>
      </c>
    </row>
    <row r="14" spans="1:12" ht="15" customHeight="1" x14ac:dyDescent="0.25">
      <c r="A14" s="51">
        <v>9</v>
      </c>
      <c r="B14" s="51"/>
      <c r="C14" s="51" t="s">
        <v>168</v>
      </c>
      <c r="D14" s="13" t="s">
        <v>30</v>
      </c>
      <c r="E14" s="12">
        <v>6.7871000000000006</v>
      </c>
      <c r="F14" s="12">
        <v>5.694</v>
      </c>
      <c r="G14" s="12" t="s">
        <v>25</v>
      </c>
      <c r="H14" s="12" t="s">
        <v>25</v>
      </c>
      <c r="I14" s="12" t="s">
        <v>26</v>
      </c>
      <c r="J14" s="12" t="s">
        <v>26</v>
      </c>
      <c r="K14" s="12">
        <v>6.7871000000000006</v>
      </c>
    </row>
    <row r="15" spans="1:12" ht="15" customHeight="1" x14ac:dyDescent="0.25">
      <c r="A15" s="51">
        <v>10</v>
      </c>
      <c r="B15" s="51"/>
      <c r="C15" s="51" t="s">
        <v>169</v>
      </c>
      <c r="D15" s="13" t="s">
        <v>31</v>
      </c>
      <c r="E15" s="12">
        <v>10.776999999999999</v>
      </c>
      <c r="F15" s="12">
        <v>10.275</v>
      </c>
      <c r="G15" s="12" t="s">
        <v>25</v>
      </c>
      <c r="H15" s="12" t="s">
        <v>25</v>
      </c>
      <c r="I15" s="12" t="s">
        <v>25</v>
      </c>
      <c r="J15" s="12" t="s">
        <v>26</v>
      </c>
      <c r="K15" s="12">
        <v>10.275</v>
      </c>
    </row>
    <row r="16" spans="1:12" ht="15" customHeight="1" x14ac:dyDescent="0.25">
      <c r="A16" s="51">
        <v>11</v>
      </c>
      <c r="B16" s="51"/>
      <c r="C16" s="51" t="s">
        <v>170</v>
      </c>
      <c r="D16" s="13" t="s">
        <v>32</v>
      </c>
      <c r="E16" s="12">
        <v>4.8959999999999999</v>
      </c>
      <c r="F16" s="12">
        <v>4.8959999999999999</v>
      </c>
      <c r="G16" s="12" t="s">
        <v>26</v>
      </c>
      <c r="H16" s="12" t="s">
        <v>26</v>
      </c>
      <c r="I16" s="12" t="s">
        <v>26</v>
      </c>
      <c r="J16" s="12" t="s">
        <v>26</v>
      </c>
      <c r="K16" s="12">
        <v>4.8959999999999999</v>
      </c>
    </row>
    <row r="17" spans="1:11" ht="15" customHeight="1" x14ac:dyDescent="0.25">
      <c r="A17" s="51">
        <v>12</v>
      </c>
      <c r="B17" s="51"/>
      <c r="C17" s="51" t="s">
        <v>171</v>
      </c>
      <c r="D17" s="13" t="s">
        <v>33</v>
      </c>
      <c r="E17" s="12">
        <v>6.98</v>
      </c>
      <c r="F17" s="12">
        <v>6.7169999999999996</v>
      </c>
      <c r="G17" s="12" t="s">
        <v>25</v>
      </c>
      <c r="H17" s="12">
        <v>0.17899999999999999</v>
      </c>
      <c r="I17" s="12" t="s">
        <v>26</v>
      </c>
      <c r="J17" s="12" t="s">
        <v>26</v>
      </c>
      <c r="K17" s="12">
        <v>6.98</v>
      </c>
    </row>
    <row r="18" spans="1:11" ht="15" customHeight="1" x14ac:dyDescent="0.25">
      <c r="A18" s="51">
        <v>13</v>
      </c>
      <c r="B18" s="51"/>
      <c r="C18" s="51" t="s">
        <v>172</v>
      </c>
      <c r="D18" s="13" t="s">
        <v>34</v>
      </c>
      <c r="E18" s="12">
        <v>19.1632</v>
      </c>
      <c r="F18" s="12">
        <v>18.638999999999999</v>
      </c>
      <c r="G18" s="12" t="s">
        <v>26</v>
      </c>
      <c r="H18" s="12" t="s">
        <v>25</v>
      </c>
      <c r="I18" s="12" t="s">
        <v>25</v>
      </c>
      <c r="J18" s="12" t="s">
        <v>25</v>
      </c>
      <c r="K18" s="12">
        <v>19.156200000000002</v>
      </c>
    </row>
    <row r="19" spans="1:11" ht="15" customHeight="1" x14ac:dyDescent="0.25">
      <c r="A19" s="51">
        <v>14</v>
      </c>
      <c r="B19" s="51"/>
      <c r="C19" s="51" t="s">
        <v>173</v>
      </c>
      <c r="D19" s="13" t="s">
        <v>35</v>
      </c>
      <c r="E19" s="12">
        <v>14.478</v>
      </c>
      <c r="F19" s="12">
        <v>14.401</v>
      </c>
      <c r="G19" s="12" t="s">
        <v>25</v>
      </c>
      <c r="H19" s="12" t="s">
        <v>25</v>
      </c>
      <c r="I19" s="12" t="s">
        <v>25</v>
      </c>
      <c r="J19" s="12" t="s">
        <v>26</v>
      </c>
      <c r="K19" s="12">
        <v>14.446</v>
      </c>
    </row>
    <row r="20" spans="1:11" ht="15" customHeight="1" x14ac:dyDescent="0.25">
      <c r="A20" s="51">
        <v>15</v>
      </c>
      <c r="B20" s="51"/>
      <c r="C20" s="51" t="s">
        <v>174</v>
      </c>
      <c r="D20" s="13" t="s">
        <v>36</v>
      </c>
      <c r="E20" s="12">
        <v>7.5872999999999999</v>
      </c>
      <c r="F20" s="12">
        <v>7.4702999999999999</v>
      </c>
      <c r="G20" s="12" t="s">
        <v>26</v>
      </c>
      <c r="H20" s="12" t="s">
        <v>26</v>
      </c>
      <c r="I20" s="12" t="s">
        <v>26</v>
      </c>
      <c r="J20" s="12" t="s">
        <v>25</v>
      </c>
      <c r="K20" s="12">
        <v>7.4702999999999999</v>
      </c>
    </row>
    <row r="21" spans="1:11" ht="15" customHeight="1" x14ac:dyDescent="0.25">
      <c r="A21" s="51">
        <v>16</v>
      </c>
      <c r="B21" s="51"/>
      <c r="C21" s="51" t="s">
        <v>175</v>
      </c>
      <c r="D21" s="13" t="s">
        <v>37</v>
      </c>
      <c r="E21" s="12">
        <v>6.165</v>
      </c>
      <c r="F21" s="12">
        <v>5.9950000000000001</v>
      </c>
      <c r="G21" s="12" t="s">
        <v>26</v>
      </c>
      <c r="H21" s="12" t="s">
        <v>25</v>
      </c>
      <c r="I21" s="12" t="s">
        <v>26</v>
      </c>
      <c r="J21" s="12" t="s">
        <v>25</v>
      </c>
      <c r="K21" s="12">
        <v>6.1150000000000002</v>
      </c>
    </row>
    <row r="22" spans="1:11" ht="15" customHeight="1" x14ac:dyDescent="0.25">
      <c r="A22" s="51">
        <v>17</v>
      </c>
      <c r="B22" s="51"/>
      <c r="C22" s="51" t="s">
        <v>176</v>
      </c>
      <c r="D22" s="13" t="s">
        <v>38</v>
      </c>
      <c r="E22" s="12">
        <v>11.154</v>
      </c>
      <c r="F22" s="12">
        <v>11.05</v>
      </c>
      <c r="G22" s="12" t="s">
        <v>25</v>
      </c>
      <c r="H22" s="12" t="s">
        <v>25</v>
      </c>
      <c r="I22" s="12" t="s">
        <v>26</v>
      </c>
      <c r="J22" s="12" t="s">
        <v>26</v>
      </c>
      <c r="K22" s="12">
        <v>10.569000000000001</v>
      </c>
    </row>
    <row r="23" spans="1:11" ht="15" customHeight="1" x14ac:dyDescent="0.25">
      <c r="A23" s="51">
        <v>18</v>
      </c>
      <c r="B23" s="51"/>
      <c r="C23" s="51" t="s">
        <v>177</v>
      </c>
      <c r="D23" s="13" t="s">
        <v>39</v>
      </c>
      <c r="E23" s="12">
        <v>12.393700000000001</v>
      </c>
      <c r="F23" s="12">
        <v>11.415700000000001</v>
      </c>
      <c r="G23" s="12">
        <v>0.15</v>
      </c>
      <c r="H23" s="12">
        <v>0.82799999999999996</v>
      </c>
      <c r="I23" s="12" t="s">
        <v>26</v>
      </c>
      <c r="J23" s="12" t="s">
        <v>26</v>
      </c>
      <c r="K23" s="12">
        <v>12.2667</v>
      </c>
    </row>
    <row r="24" spans="1:11" ht="15" customHeight="1" x14ac:dyDescent="0.25">
      <c r="A24" s="51">
        <v>19</v>
      </c>
      <c r="B24" s="51"/>
      <c r="C24" s="51" t="s">
        <v>178</v>
      </c>
      <c r="D24" s="13" t="s">
        <v>40</v>
      </c>
      <c r="E24" s="12">
        <v>6.4429999999999996</v>
      </c>
      <c r="F24" s="12">
        <v>4.9283999999999999</v>
      </c>
      <c r="G24" s="12" t="s">
        <v>25</v>
      </c>
      <c r="H24" s="12" t="s">
        <v>25</v>
      </c>
      <c r="I24" s="12">
        <v>0.68559999999999999</v>
      </c>
      <c r="J24" s="12" t="s">
        <v>25</v>
      </c>
      <c r="K24" s="12">
        <v>6.4370000000000003</v>
      </c>
    </row>
    <row r="25" spans="1:11" ht="15" customHeight="1" x14ac:dyDescent="0.25">
      <c r="A25" s="51">
        <v>20</v>
      </c>
      <c r="B25" s="51"/>
      <c r="C25" s="51" t="s">
        <v>179</v>
      </c>
      <c r="D25" s="13" t="s">
        <v>41</v>
      </c>
      <c r="E25" s="12">
        <v>0.74</v>
      </c>
      <c r="F25" s="12">
        <v>0.74</v>
      </c>
      <c r="G25" s="12" t="s">
        <v>26</v>
      </c>
      <c r="H25" s="12" t="s">
        <v>26</v>
      </c>
      <c r="I25" s="12" t="s">
        <v>26</v>
      </c>
      <c r="J25" s="12" t="s">
        <v>26</v>
      </c>
      <c r="K25" s="12">
        <v>0.74</v>
      </c>
    </row>
    <row r="26" spans="1:11" ht="15" customHeight="1" x14ac:dyDescent="0.25">
      <c r="A26" s="51">
        <v>21</v>
      </c>
      <c r="B26" s="51"/>
      <c r="C26" s="51" t="s">
        <v>180</v>
      </c>
      <c r="D26" s="13" t="s">
        <v>42</v>
      </c>
      <c r="E26" s="12">
        <v>2.923</v>
      </c>
      <c r="F26" s="12">
        <v>2.851</v>
      </c>
      <c r="G26" s="12" t="s">
        <v>26</v>
      </c>
      <c r="H26" s="12" t="s">
        <v>26</v>
      </c>
      <c r="I26" s="12" t="s">
        <v>25</v>
      </c>
      <c r="J26" s="12" t="s">
        <v>26</v>
      </c>
      <c r="K26" s="12">
        <v>2.923</v>
      </c>
    </row>
    <row r="27" spans="1:11" ht="15" customHeight="1" x14ac:dyDescent="0.25">
      <c r="A27" s="51">
        <v>22</v>
      </c>
      <c r="B27" s="51"/>
      <c r="C27" s="51" t="s">
        <v>181</v>
      </c>
      <c r="D27" s="13" t="s">
        <v>43</v>
      </c>
      <c r="E27" s="12" t="s">
        <v>25</v>
      </c>
      <c r="F27" s="12" t="s">
        <v>25</v>
      </c>
      <c r="G27" s="12" t="s">
        <v>26</v>
      </c>
      <c r="H27" s="12" t="s">
        <v>25</v>
      </c>
      <c r="I27" s="12" t="s">
        <v>26</v>
      </c>
      <c r="J27" s="12" t="s">
        <v>26</v>
      </c>
      <c r="K27" s="12" t="s">
        <v>25</v>
      </c>
    </row>
    <row r="28" spans="1:11" ht="15" customHeight="1" x14ac:dyDescent="0.25">
      <c r="A28" s="51">
        <v>23</v>
      </c>
      <c r="B28" s="51"/>
      <c r="C28" s="51" t="s">
        <v>182</v>
      </c>
      <c r="D28" s="13" t="s">
        <v>44</v>
      </c>
      <c r="E28" s="12">
        <v>29.5045</v>
      </c>
      <c r="F28" s="12">
        <v>27.287500000000001</v>
      </c>
      <c r="G28" s="12">
        <v>0.495</v>
      </c>
      <c r="H28" s="12" t="s">
        <v>25</v>
      </c>
      <c r="I28" s="12" t="s">
        <v>25</v>
      </c>
      <c r="J28" s="12" t="s">
        <v>25</v>
      </c>
      <c r="K28" s="12">
        <v>28.8475</v>
      </c>
    </row>
    <row r="29" spans="1:11" ht="15" customHeight="1" x14ac:dyDescent="0.25">
      <c r="A29" s="51">
        <v>24</v>
      </c>
      <c r="B29" s="51"/>
      <c r="C29" s="51" t="s">
        <v>183</v>
      </c>
      <c r="D29" s="13" t="s">
        <v>45</v>
      </c>
      <c r="E29" s="12">
        <v>18.625</v>
      </c>
      <c r="F29" s="12">
        <v>17.332000000000001</v>
      </c>
      <c r="G29" s="12">
        <v>0.126</v>
      </c>
      <c r="H29" s="12">
        <v>0.88100000000000001</v>
      </c>
      <c r="I29" s="12" t="s">
        <v>25</v>
      </c>
      <c r="J29" s="12" t="s">
        <v>26</v>
      </c>
      <c r="K29" s="12">
        <v>18.625</v>
      </c>
    </row>
    <row r="30" spans="1:11" ht="15" customHeight="1" x14ac:dyDescent="0.25">
      <c r="A30" s="51">
        <v>25</v>
      </c>
      <c r="B30" s="51"/>
      <c r="C30" s="51" t="s">
        <v>184</v>
      </c>
      <c r="D30" s="13" t="s">
        <v>46</v>
      </c>
      <c r="E30" s="12">
        <v>13.179600000000001</v>
      </c>
      <c r="F30" s="12">
        <v>13.0586</v>
      </c>
      <c r="G30" s="12" t="s">
        <v>26</v>
      </c>
      <c r="H30" s="12" t="s">
        <v>25</v>
      </c>
      <c r="I30" s="12" t="s">
        <v>26</v>
      </c>
      <c r="J30" s="12" t="s">
        <v>26</v>
      </c>
      <c r="K30" s="12">
        <v>13.179600000000001</v>
      </c>
    </row>
    <row r="31" spans="1:11" ht="15" customHeight="1" x14ac:dyDescent="0.25">
      <c r="A31" s="51">
        <v>26</v>
      </c>
      <c r="B31" s="51"/>
      <c r="C31" s="51" t="s">
        <v>185</v>
      </c>
      <c r="D31" s="13" t="s">
        <v>47</v>
      </c>
      <c r="E31" s="12">
        <v>11.430999999999999</v>
      </c>
      <c r="F31" s="12">
        <v>11.260999999999999</v>
      </c>
      <c r="G31" s="12" t="s">
        <v>25</v>
      </c>
      <c r="H31" s="12" t="s">
        <v>25</v>
      </c>
      <c r="I31" s="12" t="s">
        <v>26</v>
      </c>
      <c r="J31" s="12" t="s">
        <v>26</v>
      </c>
      <c r="K31" s="12">
        <v>11.387</v>
      </c>
    </row>
    <row r="32" spans="1:11" ht="15" customHeight="1" x14ac:dyDescent="0.25">
      <c r="A32" s="51">
        <v>27</v>
      </c>
      <c r="B32" s="51"/>
      <c r="C32" s="51" t="s">
        <v>186</v>
      </c>
      <c r="D32" s="13" t="s">
        <v>48</v>
      </c>
      <c r="E32" s="12">
        <v>20.29</v>
      </c>
      <c r="F32" s="12">
        <v>20.29</v>
      </c>
      <c r="G32" s="12" t="s">
        <v>26</v>
      </c>
      <c r="H32" s="12" t="s">
        <v>26</v>
      </c>
      <c r="I32" s="12" t="s">
        <v>26</v>
      </c>
      <c r="J32" s="12" t="s">
        <v>26</v>
      </c>
      <c r="K32" s="12">
        <v>20.29</v>
      </c>
    </row>
    <row r="33" spans="1:11" ht="15" customHeight="1" x14ac:dyDescent="0.25">
      <c r="A33" s="51">
        <v>28</v>
      </c>
      <c r="B33" s="51"/>
      <c r="C33" s="51" t="s">
        <v>187</v>
      </c>
      <c r="D33" s="13" t="s">
        <v>49</v>
      </c>
      <c r="E33" s="12">
        <v>7.7488000000000001</v>
      </c>
      <c r="F33" s="12">
        <v>7.2594000000000003</v>
      </c>
      <c r="G33" s="12" t="s">
        <v>25</v>
      </c>
      <c r="H33" s="12" t="s">
        <v>25</v>
      </c>
      <c r="I33" s="12" t="s">
        <v>25</v>
      </c>
      <c r="J33" s="12" t="s">
        <v>25</v>
      </c>
      <c r="K33" s="12">
        <v>7.7126000000000001</v>
      </c>
    </row>
    <row r="34" spans="1:11" ht="15" customHeight="1" x14ac:dyDescent="0.25">
      <c r="A34" s="51">
        <v>29</v>
      </c>
      <c r="B34" s="51"/>
      <c r="C34" s="51" t="s">
        <v>188</v>
      </c>
      <c r="D34" s="13" t="s">
        <v>50</v>
      </c>
      <c r="E34" s="12">
        <v>3.6720000000000002</v>
      </c>
      <c r="F34" s="12">
        <v>3.6720000000000002</v>
      </c>
      <c r="G34" s="12" t="s">
        <v>26</v>
      </c>
      <c r="H34" s="12" t="s">
        <v>26</v>
      </c>
      <c r="I34" s="12" t="s">
        <v>26</v>
      </c>
      <c r="J34" s="12" t="s">
        <v>26</v>
      </c>
      <c r="K34" s="12">
        <v>3.3839999999999999</v>
      </c>
    </row>
    <row r="35" spans="1:11" ht="15" customHeight="1" x14ac:dyDescent="0.25">
      <c r="A35" s="51">
        <v>30</v>
      </c>
      <c r="B35" s="51"/>
      <c r="C35" s="51" t="s">
        <v>189</v>
      </c>
      <c r="D35" s="13" t="s">
        <v>51</v>
      </c>
      <c r="E35" s="12">
        <v>33.427</v>
      </c>
      <c r="F35" s="12">
        <v>31.757999999999999</v>
      </c>
      <c r="G35" s="12" t="s">
        <v>25</v>
      </c>
      <c r="H35" s="12">
        <v>1.341</v>
      </c>
      <c r="I35" s="12" t="s">
        <v>25</v>
      </c>
      <c r="J35" s="12" t="s">
        <v>26</v>
      </c>
      <c r="K35" s="12">
        <v>32.734000000000002</v>
      </c>
    </row>
    <row r="36" spans="1:11" ht="15.75" x14ac:dyDescent="0.25">
      <c r="A36" s="51">
        <v>32</v>
      </c>
      <c r="B36" s="51"/>
      <c r="C36" s="51" t="s">
        <v>191</v>
      </c>
      <c r="D36" s="13" t="s">
        <v>52</v>
      </c>
      <c r="E36" s="12">
        <v>9.8795000000000002</v>
      </c>
      <c r="F36" s="12">
        <v>9.6110000000000007</v>
      </c>
      <c r="G36" s="12" t="s">
        <v>25</v>
      </c>
      <c r="H36" s="12" t="s">
        <v>25</v>
      </c>
      <c r="I36" s="12" t="s">
        <v>25</v>
      </c>
      <c r="J36" s="12" t="s">
        <v>25</v>
      </c>
      <c r="K36" s="12">
        <v>9.4894999999999996</v>
      </c>
    </row>
    <row r="37" spans="1:11" ht="15.75" x14ac:dyDescent="0.25">
      <c r="A37" s="51">
        <v>33</v>
      </c>
      <c r="B37" s="51"/>
      <c r="C37" s="51" t="s">
        <v>192</v>
      </c>
      <c r="D37" s="11" t="s">
        <v>53</v>
      </c>
      <c r="E37" s="12" t="s">
        <v>25</v>
      </c>
      <c r="F37" s="12" t="s">
        <v>25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</row>
    <row r="38" spans="1:11" ht="15.75" x14ac:dyDescent="0.25">
      <c r="A38" s="51">
        <v>34</v>
      </c>
      <c r="B38" s="51"/>
      <c r="C38" s="51" t="s">
        <v>193</v>
      </c>
      <c r="D38" s="13" t="s">
        <v>54</v>
      </c>
      <c r="E38" s="12" t="s">
        <v>25</v>
      </c>
      <c r="F38" s="12" t="s">
        <v>25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</row>
    <row r="39" spans="1:11" ht="15.75" x14ac:dyDescent="0.25">
      <c r="A39" s="51">
        <v>35</v>
      </c>
      <c r="B39" s="51"/>
      <c r="C39" s="51" t="s">
        <v>194</v>
      </c>
      <c r="D39" s="13" t="s">
        <v>55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</row>
    <row r="40" spans="1:11" ht="15.75" x14ac:dyDescent="0.25">
      <c r="A40" s="51">
        <v>36</v>
      </c>
      <c r="B40" s="51"/>
      <c r="C40" s="51" t="s">
        <v>195</v>
      </c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</row>
    <row r="41" spans="1:11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</row>
    <row r="42" spans="1:11" ht="15.75" x14ac:dyDescent="0.25">
      <c r="D42" s="13" t="s">
        <v>58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</row>
  </sheetData>
  <mergeCells count="2">
    <mergeCell ref="E1:K1"/>
    <mergeCell ref="D3:K3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2"/>
  <sheetViews>
    <sheetView topLeftCell="D1" workbookViewId="0">
      <selection activeCell="E1" sqref="E1:K1"/>
    </sheetView>
  </sheetViews>
  <sheetFormatPr defaultRowHeight="15" x14ac:dyDescent="0.25"/>
  <cols>
    <col min="1" max="3" width="0" style="3" hidden="1" customWidth="1"/>
    <col min="4" max="4" width="33.69921875" style="1" customWidth="1"/>
    <col min="5" max="5" width="15" style="1" customWidth="1"/>
    <col min="6" max="6" width="10.3984375" style="1" customWidth="1"/>
    <col min="7" max="7" width="9.09765625" style="1" customWidth="1"/>
    <col min="8" max="8" width="9.296875" style="1" customWidth="1"/>
    <col min="9" max="9" width="9.5" style="1" customWidth="1"/>
    <col min="10" max="10" width="10.8984375" style="1" customWidth="1"/>
    <col min="11" max="11" width="15.59765625" style="1" customWidth="1"/>
    <col min="12" max="16384" width="8.796875" style="3"/>
  </cols>
  <sheetData>
    <row r="1" spans="1:12" ht="93" customHeight="1" x14ac:dyDescent="0.25">
      <c r="E1" s="309" t="s">
        <v>780</v>
      </c>
      <c r="F1" s="309"/>
      <c r="G1" s="309"/>
      <c r="H1" s="309"/>
      <c r="I1" s="309"/>
      <c r="J1" s="309"/>
      <c r="K1" s="309"/>
      <c r="L1" s="2"/>
    </row>
    <row r="2" spans="1:12" ht="25.5" hidden="1" x14ac:dyDescent="0.2">
      <c r="D2" s="38" t="s">
        <v>0</v>
      </c>
      <c r="E2" s="38"/>
      <c r="F2" s="38"/>
      <c r="G2" s="38"/>
      <c r="H2" s="38"/>
      <c r="I2" s="38"/>
      <c r="J2" s="38"/>
      <c r="K2" s="38"/>
    </row>
    <row r="3" spans="1:12" ht="12.75" x14ac:dyDescent="0.2">
      <c r="D3" s="310" t="s">
        <v>222</v>
      </c>
      <c r="E3" s="310"/>
      <c r="F3" s="310"/>
      <c r="G3" s="310"/>
      <c r="H3" s="310"/>
      <c r="I3" s="310"/>
      <c r="J3" s="310"/>
      <c r="K3" s="310"/>
    </row>
    <row r="4" spans="1:12" ht="25.5" hidden="1" x14ac:dyDescent="0.2">
      <c r="D4" s="39"/>
      <c r="E4" s="7" t="s">
        <v>12</v>
      </c>
      <c r="F4" s="7" t="s">
        <v>13</v>
      </c>
      <c r="G4" s="7" t="s">
        <v>14</v>
      </c>
      <c r="H4" s="7" t="s">
        <v>15</v>
      </c>
      <c r="I4" s="7" t="s">
        <v>16</v>
      </c>
      <c r="J4" s="7" t="s">
        <v>17</v>
      </c>
      <c r="K4" s="7" t="s">
        <v>18</v>
      </c>
    </row>
    <row r="5" spans="1:12" ht="51" x14ac:dyDescent="0.2">
      <c r="D5" s="39"/>
      <c r="E5" s="40" t="s">
        <v>223</v>
      </c>
      <c r="F5" s="40" t="s">
        <v>224</v>
      </c>
      <c r="G5" s="41" t="s">
        <v>225</v>
      </c>
      <c r="H5" s="42" t="s">
        <v>226</v>
      </c>
      <c r="I5" s="42" t="s">
        <v>227</v>
      </c>
      <c r="J5" s="43" t="s">
        <v>228</v>
      </c>
      <c r="K5" s="44" t="s">
        <v>229</v>
      </c>
    </row>
    <row r="6" spans="1:12" ht="12.75" x14ac:dyDescent="0.2">
      <c r="D6" s="8"/>
      <c r="E6" s="45" t="s">
        <v>230</v>
      </c>
      <c r="F6" s="46" t="s">
        <v>231</v>
      </c>
      <c r="G6" s="47" t="s">
        <v>232</v>
      </c>
      <c r="H6" s="47" t="s">
        <v>233</v>
      </c>
      <c r="I6" s="47" t="s">
        <v>234</v>
      </c>
      <c r="J6" s="48" t="s">
        <v>235</v>
      </c>
      <c r="K6" s="48">
        <v>7</v>
      </c>
    </row>
    <row r="7" spans="1:12" s="50" customFormat="1" ht="15.75" x14ac:dyDescent="0.25">
      <c r="A7" s="49">
        <v>1</v>
      </c>
      <c r="B7" s="49"/>
      <c r="C7" s="49" t="s">
        <v>160</v>
      </c>
      <c r="D7" s="9" t="s">
        <v>21</v>
      </c>
      <c r="E7" s="10">
        <v>350.03539999999998</v>
      </c>
      <c r="F7" s="10">
        <v>337.65249999999997</v>
      </c>
      <c r="G7" s="10">
        <v>3.7723999999999998</v>
      </c>
      <c r="H7" s="10">
        <v>4.6583000000000014</v>
      </c>
      <c r="I7" s="10">
        <v>2.4633999999999996</v>
      </c>
      <c r="J7" s="10">
        <v>1.4887999999999999</v>
      </c>
      <c r="K7" s="10">
        <v>346.32469999999995</v>
      </c>
    </row>
    <row r="8" spans="1:12" ht="15" customHeight="1" x14ac:dyDescent="0.25">
      <c r="A8" s="51">
        <v>3</v>
      </c>
      <c r="B8" s="51"/>
      <c r="C8" s="51" t="s">
        <v>162</v>
      </c>
      <c r="D8" s="11" t="s">
        <v>22</v>
      </c>
      <c r="E8" s="12">
        <v>350.03539999999998</v>
      </c>
      <c r="F8" s="12">
        <v>337.65249999999997</v>
      </c>
      <c r="G8" s="12">
        <v>3.7723999999999998</v>
      </c>
      <c r="H8" s="12">
        <v>4.6583000000000014</v>
      </c>
      <c r="I8" s="12">
        <v>2.4633999999999996</v>
      </c>
      <c r="J8" s="12">
        <v>1.4887999999999999</v>
      </c>
      <c r="K8" s="12">
        <v>346.32469999999995</v>
      </c>
    </row>
    <row r="9" spans="1:12" ht="15" customHeight="1" x14ac:dyDescent="0.25">
      <c r="A9" s="51">
        <v>4</v>
      </c>
      <c r="B9" s="51"/>
      <c r="C9" s="51" t="s">
        <v>163</v>
      </c>
      <c r="D9" s="13" t="s">
        <v>23</v>
      </c>
      <c r="E9" s="12">
        <v>11.692600000000001</v>
      </c>
      <c r="F9" s="12">
        <v>11.2361</v>
      </c>
      <c r="G9" s="12">
        <v>0.217</v>
      </c>
      <c r="H9" s="12">
        <v>0.23849999999999999</v>
      </c>
      <c r="I9" s="12" t="s">
        <v>25</v>
      </c>
      <c r="J9" s="12" t="s">
        <v>26</v>
      </c>
      <c r="K9" s="12">
        <v>11.567300000000001</v>
      </c>
    </row>
    <row r="10" spans="1:12" ht="15" customHeight="1" x14ac:dyDescent="0.25">
      <c r="A10" s="51">
        <v>5</v>
      </c>
      <c r="B10" s="51"/>
      <c r="C10" s="51" t="s">
        <v>164</v>
      </c>
      <c r="D10" s="13" t="s">
        <v>24</v>
      </c>
      <c r="E10" s="12">
        <v>7.1479999999999997</v>
      </c>
      <c r="F10" s="12">
        <v>7.0039999999999996</v>
      </c>
      <c r="G10" s="12" t="s">
        <v>26</v>
      </c>
      <c r="H10" s="12">
        <v>0.114</v>
      </c>
      <c r="I10" s="12" t="s">
        <v>26</v>
      </c>
      <c r="J10" s="12" t="s">
        <v>25</v>
      </c>
      <c r="K10" s="12">
        <v>7.0739999999999998</v>
      </c>
    </row>
    <row r="11" spans="1:12" ht="15" customHeight="1" x14ac:dyDescent="0.25">
      <c r="A11" s="51">
        <v>6</v>
      </c>
      <c r="B11" s="51"/>
      <c r="C11" s="51" t="s">
        <v>165</v>
      </c>
      <c r="D11" s="13" t="s">
        <v>27</v>
      </c>
      <c r="E11" s="12">
        <v>0.79200000000000004</v>
      </c>
      <c r="F11" s="12">
        <v>0.56699999999999995</v>
      </c>
      <c r="G11" s="12">
        <v>0.22500000000000001</v>
      </c>
      <c r="H11" s="12" t="s">
        <v>26</v>
      </c>
      <c r="I11" s="12" t="s">
        <v>26</v>
      </c>
      <c r="J11" s="12" t="s">
        <v>26</v>
      </c>
      <c r="K11" s="12">
        <v>0.79200000000000004</v>
      </c>
    </row>
    <row r="12" spans="1:12" ht="15" customHeight="1" x14ac:dyDescent="0.25">
      <c r="A12" s="51">
        <v>7</v>
      </c>
      <c r="B12" s="51"/>
      <c r="C12" s="51" t="s">
        <v>166</v>
      </c>
      <c r="D12" s="13" t="s">
        <v>28</v>
      </c>
      <c r="E12" s="12">
        <v>15.9695</v>
      </c>
      <c r="F12" s="12">
        <v>15.489000000000001</v>
      </c>
      <c r="G12" s="12" t="s">
        <v>26</v>
      </c>
      <c r="H12" s="12" t="s">
        <v>25</v>
      </c>
      <c r="I12" s="12">
        <v>0.38300000000000001</v>
      </c>
      <c r="J12" s="12">
        <v>9.0499999999999997E-2</v>
      </c>
      <c r="K12" s="12">
        <v>15.595499999999999</v>
      </c>
    </row>
    <row r="13" spans="1:12" ht="15" customHeight="1" x14ac:dyDescent="0.25">
      <c r="A13" s="51">
        <v>8</v>
      </c>
      <c r="B13" s="51"/>
      <c r="C13" s="51" t="s">
        <v>167</v>
      </c>
      <c r="D13" s="13" t="s">
        <v>29</v>
      </c>
      <c r="E13" s="12">
        <v>3.6659999999999999</v>
      </c>
      <c r="F13" s="12">
        <v>3.45</v>
      </c>
      <c r="G13" s="12" t="s">
        <v>25</v>
      </c>
      <c r="H13" s="12" t="s">
        <v>25</v>
      </c>
      <c r="I13" s="12" t="s">
        <v>26</v>
      </c>
      <c r="J13" s="12" t="s">
        <v>26</v>
      </c>
      <c r="K13" s="12">
        <v>3.6659999999999999</v>
      </c>
    </row>
    <row r="14" spans="1:12" ht="15" customHeight="1" x14ac:dyDescent="0.25">
      <c r="A14" s="51">
        <v>9</v>
      </c>
      <c r="B14" s="51"/>
      <c r="C14" s="51" t="s">
        <v>168</v>
      </c>
      <c r="D14" s="13" t="s">
        <v>30</v>
      </c>
      <c r="E14" s="12">
        <v>6.1758999999999995</v>
      </c>
      <c r="F14" s="12">
        <v>6.0061999999999998</v>
      </c>
      <c r="G14" s="12" t="s">
        <v>25</v>
      </c>
      <c r="H14" s="12" t="s">
        <v>25</v>
      </c>
      <c r="I14" s="12" t="s">
        <v>26</v>
      </c>
      <c r="J14" s="12" t="s">
        <v>26</v>
      </c>
      <c r="K14" s="12">
        <v>6.1458999999999993</v>
      </c>
    </row>
    <row r="15" spans="1:12" ht="15" customHeight="1" x14ac:dyDescent="0.25">
      <c r="A15" s="51">
        <v>10</v>
      </c>
      <c r="B15" s="51"/>
      <c r="C15" s="51" t="s">
        <v>169</v>
      </c>
      <c r="D15" s="13" t="s">
        <v>31</v>
      </c>
      <c r="E15" s="12">
        <v>13.973000000000001</v>
      </c>
      <c r="F15" s="12">
        <v>13.888</v>
      </c>
      <c r="G15" s="12">
        <v>0.04</v>
      </c>
      <c r="H15" s="12">
        <v>0.04</v>
      </c>
      <c r="I15" s="12" t="s">
        <v>25</v>
      </c>
      <c r="J15" s="12" t="s">
        <v>26</v>
      </c>
      <c r="K15" s="12">
        <v>13.973000000000001</v>
      </c>
    </row>
    <row r="16" spans="1:12" ht="15" customHeight="1" x14ac:dyDescent="0.25">
      <c r="A16" s="51">
        <v>11</v>
      </c>
      <c r="B16" s="51"/>
      <c r="C16" s="51" t="s">
        <v>170</v>
      </c>
      <c r="D16" s="13" t="s">
        <v>32</v>
      </c>
      <c r="E16" s="12">
        <v>19.55</v>
      </c>
      <c r="F16" s="12">
        <v>18.896999999999998</v>
      </c>
      <c r="G16" s="12">
        <v>0.32200000000000001</v>
      </c>
      <c r="H16" s="12">
        <v>0.32200000000000001</v>
      </c>
      <c r="I16" s="12" t="s">
        <v>26</v>
      </c>
      <c r="J16" s="12" t="s">
        <v>25</v>
      </c>
      <c r="K16" s="12">
        <v>19.541</v>
      </c>
    </row>
    <row r="17" spans="1:11" ht="15" customHeight="1" x14ac:dyDescent="0.25">
      <c r="A17" s="51">
        <v>12</v>
      </c>
      <c r="B17" s="51"/>
      <c r="C17" s="51" t="s">
        <v>171</v>
      </c>
      <c r="D17" s="13" t="s">
        <v>33</v>
      </c>
      <c r="E17" s="12">
        <v>11.405799999999999</v>
      </c>
      <c r="F17" s="12">
        <v>10.032</v>
      </c>
      <c r="G17" s="12">
        <v>0.38100000000000001</v>
      </c>
      <c r="H17" s="12">
        <v>0.42730000000000001</v>
      </c>
      <c r="I17" s="12" t="s">
        <v>25</v>
      </c>
      <c r="J17" s="12">
        <v>0.56399999999999995</v>
      </c>
      <c r="K17" s="12">
        <v>10.841799999999999</v>
      </c>
    </row>
    <row r="18" spans="1:11" ht="15" customHeight="1" x14ac:dyDescent="0.25">
      <c r="A18" s="51">
        <v>13</v>
      </c>
      <c r="B18" s="51"/>
      <c r="C18" s="51" t="s">
        <v>172</v>
      </c>
      <c r="D18" s="13" t="s">
        <v>34</v>
      </c>
      <c r="E18" s="12">
        <v>8.1641999999999992</v>
      </c>
      <c r="F18" s="12">
        <v>7.8220000000000001</v>
      </c>
      <c r="G18" s="12">
        <v>9.2999999999999999E-2</v>
      </c>
      <c r="H18" s="12">
        <v>0.154</v>
      </c>
      <c r="I18" s="12" t="s">
        <v>25</v>
      </c>
      <c r="J18" s="12" t="s">
        <v>25</v>
      </c>
      <c r="K18" s="12">
        <v>8.0991999999999997</v>
      </c>
    </row>
    <row r="19" spans="1:11" ht="15" customHeight="1" x14ac:dyDescent="0.25">
      <c r="A19" s="51">
        <v>14</v>
      </c>
      <c r="B19" s="51"/>
      <c r="C19" s="51" t="s">
        <v>173</v>
      </c>
      <c r="D19" s="13" t="s">
        <v>35</v>
      </c>
      <c r="E19" s="12">
        <v>21.299200000000006</v>
      </c>
      <c r="F19" s="12">
        <v>19.3002</v>
      </c>
      <c r="G19" s="12">
        <v>0.1575</v>
      </c>
      <c r="H19" s="12">
        <v>0.18580000000000002</v>
      </c>
      <c r="I19" s="12">
        <v>1.2125999999999999</v>
      </c>
      <c r="J19" s="12">
        <v>0.44309999999999994</v>
      </c>
      <c r="K19" s="12">
        <v>20.572800000000004</v>
      </c>
    </row>
    <row r="20" spans="1:11" ht="15" customHeight="1" x14ac:dyDescent="0.25">
      <c r="A20" s="51">
        <v>15</v>
      </c>
      <c r="B20" s="51"/>
      <c r="C20" s="51" t="s">
        <v>174</v>
      </c>
      <c r="D20" s="13" t="s">
        <v>36</v>
      </c>
      <c r="E20" s="12">
        <v>2.0483000000000002</v>
      </c>
      <c r="F20" s="12">
        <v>1.8552999999999999</v>
      </c>
      <c r="G20" s="12" t="s">
        <v>26</v>
      </c>
      <c r="H20" s="12" t="s">
        <v>25</v>
      </c>
      <c r="I20" s="12" t="s">
        <v>26</v>
      </c>
      <c r="J20" s="12" t="s">
        <v>25</v>
      </c>
      <c r="K20" s="12">
        <v>1.9002999999999999</v>
      </c>
    </row>
    <row r="21" spans="1:11" ht="15" customHeight="1" x14ac:dyDescent="0.25">
      <c r="A21" s="51">
        <v>16</v>
      </c>
      <c r="B21" s="51"/>
      <c r="C21" s="51" t="s">
        <v>175</v>
      </c>
      <c r="D21" s="13" t="s">
        <v>37</v>
      </c>
      <c r="E21" s="12">
        <v>13.802100000000001</v>
      </c>
      <c r="F21" s="12">
        <v>12.8169</v>
      </c>
      <c r="G21" s="12">
        <v>0.44800000000000001</v>
      </c>
      <c r="H21" s="12">
        <v>0.53</v>
      </c>
      <c r="I21" s="12" t="s">
        <v>26</v>
      </c>
      <c r="J21" s="12" t="s">
        <v>25</v>
      </c>
      <c r="K21" s="12">
        <v>13.7949</v>
      </c>
    </row>
    <row r="22" spans="1:11" ht="15" customHeight="1" x14ac:dyDescent="0.25">
      <c r="A22" s="51">
        <v>17</v>
      </c>
      <c r="B22" s="51"/>
      <c r="C22" s="51" t="s">
        <v>176</v>
      </c>
      <c r="D22" s="13" t="s">
        <v>38</v>
      </c>
      <c r="E22" s="12">
        <v>19.6891</v>
      </c>
      <c r="F22" s="12">
        <v>19.4937</v>
      </c>
      <c r="G22" s="12" t="s">
        <v>25</v>
      </c>
      <c r="H22" s="12" t="s">
        <v>25</v>
      </c>
      <c r="I22" s="12" t="s">
        <v>25</v>
      </c>
      <c r="J22" s="12" t="s">
        <v>26</v>
      </c>
      <c r="K22" s="12">
        <v>19.6297</v>
      </c>
    </row>
    <row r="23" spans="1:11" ht="15" customHeight="1" x14ac:dyDescent="0.25">
      <c r="A23" s="51">
        <v>18</v>
      </c>
      <c r="B23" s="51"/>
      <c r="C23" s="51" t="s">
        <v>177</v>
      </c>
      <c r="D23" s="13" t="s">
        <v>39</v>
      </c>
      <c r="E23" s="12">
        <v>24.208800000000004</v>
      </c>
      <c r="F23" s="12">
        <v>23.572899999999997</v>
      </c>
      <c r="G23" s="12">
        <v>0.15239999999999998</v>
      </c>
      <c r="H23" s="12">
        <v>0.29229999999999995</v>
      </c>
      <c r="I23" s="12">
        <v>4.1200000000000001E-2</v>
      </c>
      <c r="J23" s="12" t="s">
        <v>25</v>
      </c>
      <c r="K23" s="12">
        <v>23.813999999999997</v>
      </c>
    </row>
    <row r="24" spans="1:11" ht="15" customHeight="1" x14ac:dyDescent="0.25">
      <c r="A24" s="51">
        <v>19</v>
      </c>
      <c r="B24" s="51"/>
      <c r="C24" s="51" t="s">
        <v>178</v>
      </c>
      <c r="D24" s="13" t="s">
        <v>40</v>
      </c>
      <c r="E24" s="12">
        <v>4.2222999999999988</v>
      </c>
      <c r="F24" s="12">
        <v>3.9316</v>
      </c>
      <c r="G24" s="12" t="s">
        <v>25</v>
      </c>
      <c r="H24" s="12">
        <v>0.14080000000000001</v>
      </c>
      <c r="I24" s="12">
        <v>0.13219999999999998</v>
      </c>
      <c r="J24" s="12" t="s">
        <v>26</v>
      </c>
      <c r="K24" s="12">
        <v>4.1862999999999992</v>
      </c>
    </row>
    <row r="25" spans="1:11" ht="15" customHeight="1" x14ac:dyDescent="0.25">
      <c r="A25" s="51">
        <v>20</v>
      </c>
      <c r="B25" s="51"/>
      <c r="C25" s="51" t="s">
        <v>179</v>
      </c>
      <c r="D25" s="13" t="s">
        <v>41</v>
      </c>
      <c r="E25" s="12">
        <v>10.737500000000001</v>
      </c>
      <c r="F25" s="12">
        <v>10.542</v>
      </c>
      <c r="G25" s="12">
        <v>2.1499999999999998E-2</v>
      </c>
      <c r="H25" s="12">
        <v>0.11849999999999999</v>
      </c>
      <c r="I25" s="12">
        <v>5.5500000000000001E-2</v>
      </c>
      <c r="J25" s="12" t="s">
        <v>26</v>
      </c>
      <c r="K25" s="12">
        <v>10.734500000000001</v>
      </c>
    </row>
    <row r="26" spans="1:11" ht="15" customHeight="1" x14ac:dyDescent="0.25">
      <c r="A26" s="51">
        <v>21</v>
      </c>
      <c r="B26" s="51"/>
      <c r="C26" s="51" t="s">
        <v>180</v>
      </c>
      <c r="D26" s="13" t="s">
        <v>42</v>
      </c>
      <c r="E26" s="12">
        <v>18.207000000000001</v>
      </c>
      <c r="F26" s="12">
        <v>17.718</v>
      </c>
      <c r="G26" s="12">
        <v>0.1782</v>
      </c>
      <c r="H26" s="12">
        <v>0.31080000000000002</v>
      </c>
      <c r="I26" s="12" t="s">
        <v>26</v>
      </c>
      <c r="J26" s="12" t="s">
        <v>26</v>
      </c>
      <c r="K26" s="12">
        <v>18.015799999999999</v>
      </c>
    </row>
    <row r="27" spans="1:11" ht="15" customHeight="1" x14ac:dyDescent="0.25">
      <c r="A27" s="51">
        <v>22</v>
      </c>
      <c r="B27" s="51"/>
      <c r="C27" s="51" t="s">
        <v>181</v>
      </c>
      <c r="D27" s="13" t="s">
        <v>43</v>
      </c>
      <c r="E27" s="12">
        <v>18.649399999999996</v>
      </c>
      <c r="F27" s="12">
        <v>17.7608</v>
      </c>
      <c r="G27" s="12">
        <v>0.43469999999999998</v>
      </c>
      <c r="H27" s="12">
        <v>0.45390000000000003</v>
      </c>
      <c r="I27" s="12" t="s">
        <v>26</v>
      </c>
      <c r="J27" s="12" t="s">
        <v>26</v>
      </c>
      <c r="K27" s="12">
        <v>18.649399999999996</v>
      </c>
    </row>
    <row r="28" spans="1:11" ht="15" customHeight="1" x14ac:dyDescent="0.25">
      <c r="A28" s="51">
        <v>23</v>
      </c>
      <c r="B28" s="51"/>
      <c r="C28" s="51" t="s">
        <v>182</v>
      </c>
      <c r="D28" s="13" t="s">
        <v>44</v>
      </c>
      <c r="E28" s="12">
        <v>8.43</v>
      </c>
      <c r="F28" s="12">
        <v>7.617</v>
      </c>
      <c r="G28" s="12">
        <v>0.20799999999999999</v>
      </c>
      <c r="H28" s="12">
        <v>0.497</v>
      </c>
      <c r="I28" s="12" t="s">
        <v>25</v>
      </c>
      <c r="J28" s="12" t="s">
        <v>26</v>
      </c>
      <c r="K28" s="12">
        <v>8.0259999999999998</v>
      </c>
    </row>
    <row r="29" spans="1:11" ht="15" customHeight="1" x14ac:dyDescent="0.25">
      <c r="A29" s="51">
        <v>24</v>
      </c>
      <c r="B29" s="51"/>
      <c r="C29" s="51" t="s">
        <v>183</v>
      </c>
      <c r="D29" s="13" t="s">
        <v>45</v>
      </c>
      <c r="E29" s="12">
        <v>9.9368999999999996</v>
      </c>
      <c r="F29" s="12">
        <v>9.9179999999999993</v>
      </c>
      <c r="G29" s="12" t="s">
        <v>25</v>
      </c>
      <c r="H29" s="12" t="s">
        <v>25</v>
      </c>
      <c r="I29" s="12" t="s">
        <v>26</v>
      </c>
      <c r="J29" s="12" t="s">
        <v>25</v>
      </c>
      <c r="K29" s="12">
        <v>9.9130000000000003</v>
      </c>
    </row>
    <row r="30" spans="1:11" ht="15" customHeight="1" x14ac:dyDescent="0.25">
      <c r="A30" s="51">
        <v>25</v>
      </c>
      <c r="B30" s="51"/>
      <c r="C30" s="51" t="s">
        <v>184</v>
      </c>
      <c r="D30" s="13" t="s">
        <v>46</v>
      </c>
      <c r="E30" s="12">
        <v>14.438699999999999</v>
      </c>
      <c r="F30" s="12">
        <v>14.1114</v>
      </c>
      <c r="G30" s="12">
        <v>8.3000000000000004E-2</v>
      </c>
      <c r="H30" s="12">
        <v>0.24430000000000002</v>
      </c>
      <c r="I30" s="12" t="s">
        <v>26</v>
      </c>
      <c r="J30" s="12" t="s">
        <v>26</v>
      </c>
      <c r="K30" s="12">
        <v>14.295699999999998</v>
      </c>
    </row>
    <row r="31" spans="1:11" ht="15" customHeight="1" x14ac:dyDescent="0.25">
      <c r="A31" s="51">
        <v>26</v>
      </c>
      <c r="B31" s="51"/>
      <c r="C31" s="51" t="s">
        <v>185</v>
      </c>
      <c r="D31" s="13" t="s">
        <v>47</v>
      </c>
      <c r="E31" s="12">
        <v>11.6006</v>
      </c>
      <c r="F31" s="12">
        <v>11.3032</v>
      </c>
      <c r="G31" s="12">
        <v>0.29339999999999999</v>
      </c>
      <c r="H31" s="12" t="s">
        <v>26</v>
      </c>
      <c r="I31" s="12" t="s">
        <v>25</v>
      </c>
      <c r="J31" s="12" t="s">
        <v>26</v>
      </c>
      <c r="K31" s="12">
        <v>11.6006</v>
      </c>
    </row>
    <row r="32" spans="1:11" ht="15" customHeight="1" x14ac:dyDescent="0.25">
      <c r="A32" s="51">
        <v>27</v>
      </c>
      <c r="B32" s="51"/>
      <c r="C32" s="51" t="s">
        <v>186</v>
      </c>
      <c r="D32" s="13" t="s">
        <v>48</v>
      </c>
      <c r="E32" s="12">
        <v>23.571099999999998</v>
      </c>
      <c r="F32" s="12">
        <v>23.553099999999997</v>
      </c>
      <c r="G32" s="12" t="s">
        <v>26</v>
      </c>
      <c r="H32" s="12" t="s">
        <v>25</v>
      </c>
      <c r="I32" s="12" t="s">
        <v>26</v>
      </c>
      <c r="J32" s="12" t="s">
        <v>26</v>
      </c>
      <c r="K32" s="12">
        <v>23.571099999999998</v>
      </c>
    </row>
    <row r="33" spans="1:11" ht="15" customHeight="1" x14ac:dyDescent="0.25">
      <c r="A33" s="51">
        <v>28</v>
      </c>
      <c r="B33" s="51"/>
      <c r="C33" s="51" t="s">
        <v>187</v>
      </c>
      <c r="D33" s="13" t="s">
        <v>49</v>
      </c>
      <c r="E33" s="12">
        <v>9.8323</v>
      </c>
      <c r="F33" s="12">
        <v>9.5939999999999994</v>
      </c>
      <c r="G33" s="12">
        <v>0.1298</v>
      </c>
      <c r="H33" s="12">
        <v>9.7500000000000003E-2</v>
      </c>
      <c r="I33" s="12" t="s">
        <v>25</v>
      </c>
      <c r="J33" s="12" t="s">
        <v>26</v>
      </c>
      <c r="K33" s="12">
        <v>9.7787999999999986</v>
      </c>
    </row>
    <row r="34" spans="1:11" ht="15" customHeight="1" x14ac:dyDescent="0.25">
      <c r="A34" s="51">
        <v>29</v>
      </c>
      <c r="B34" s="51"/>
      <c r="C34" s="51" t="s">
        <v>188</v>
      </c>
      <c r="D34" s="13" t="s">
        <v>50</v>
      </c>
      <c r="E34" s="12">
        <v>15.6509</v>
      </c>
      <c r="F34" s="12">
        <v>15.3569</v>
      </c>
      <c r="G34" s="12">
        <v>9.3200000000000005E-2</v>
      </c>
      <c r="H34" s="12">
        <v>0.18060000000000001</v>
      </c>
      <c r="I34" s="12" t="s">
        <v>25</v>
      </c>
      <c r="J34" s="12" t="s">
        <v>26</v>
      </c>
      <c r="K34" s="12">
        <v>15.6509</v>
      </c>
    </row>
    <row r="35" spans="1:11" ht="15" customHeight="1" x14ac:dyDescent="0.25">
      <c r="A35" s="51">
        <v>30</v>
      </c>
      <c r="B35" s="51"/>
      <c r="C35" s="51" t="s">
        <v>189</v>
      </c>
      <c r="D35" s="13" t="s">
        <v>51</v>
      </c>
      <c r="E35" s="12">
        <v>3.5790000000000002</v>
      </c>
      <c r="F35" s="12">
        <v>3.4870000000000001</v>
      </c>
      <c r="G35" s="12" t="s">
        <v>26</v>
      </c>
      <c r="H35" s="12" t="s">
        <v>25</v>
      </c>
      <c r="I35" s="12" t="s">
        <v>26</v>
      </c>
      <c r="J35" s="12" t="s">
        <v>25</v>
      </c>
      <c r="K35" s="12">
        <v>3.55</v>
      </c>
    </row>
    <row r="36" spans="1:11" ht="15.75" x14ac:dyDescent="0.25">
      <c r="A36" s="51">
        <v>32</v>
      </c>
      <c r="B36" s="51"/>
      <c r="C36" s="51" t="s">
        <v>191</v>
      </c>
      <c r="D36" s="13" t="s">
        <v>52</v>
      </c>
      <c r="E36" s="12">
        <v>21.595200000000002</v>
      </c>
      <c r="F36" s="12">
        <v>21.3292</v>
      </c>
      <c r="G36" s="12" t="s">
        <v>25</v>
      </c>
      <c r="H36" s="12" t="s">
        <v>26</v>
      </c>
      <c r="I36" s="12" t="s">
        <v>25</v>
      </c>
      <c r="J36" s="12" t="s">
        <v>26</v>
      </c>
      <c r="K36" s="12">
        <v>21.345200000000002</v>
      </c>
    </row>
    <row r="37" spans="1:11" ht="15.75" x14ac:dyDescent="0.25">
      <c r="A37" s="51">
        <v>33</v>
      </c>
      <c r="B37" s="51"/>
      <c r="C37" s="51" t="s">
        <v>192</v>
      </c>
      <c r="D37" s="11" t="s">
        <v>53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</row>
    <row r="38" spans="1:11" ht="15.75" x14ac:dyDescent="0.25">
      <c r="A38" s="51">
        <v>34</v>
      </c>
      <c r="B38" s="51"/>
      <c r="C38" s="51" t="s">
        <v>193</v>
      </c>
      <c r="D38" s="13" t="s">
        <v>54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</row>
    <row r="39" spans="1:11" ht="15.75" x14ac:dyDescent="0.25">
      <c r="A39" s="51">
        <v>35</v>
      </c>
      <c r="B39" s="51"/>
      <c r="C39" s="51" t="s">
        <v>194</v>
      </c>
      <c r="D39" s="13" t="s">
        <v>55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</row>
    <row r="40" spans="1:11" ht="15.75" x14ac:dyDescent="0.25">
      <c r="A40" s="51">
        <v>36</v>
      </c>
      <c r="B40" s="51"/>
      <c r="C40" s="51" t="s">
        <v>195</v>
      </c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</row>
    <row r="41" spans="1:11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</row>
    <row r="42" spans="1:11" ht="15.75" x14ac:dyDescent="0.25">
      <c r="D42" s="13" t="s">
        <v>58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</row>
  </sheetData>
  <mergeCells count="2">
    <mergeCell ref="E1:K1"/>
    <mergeCell ref="D3:K3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42"/>
  <sheetViews>
    <sheetView topLeftCell="D1" workbookViewId="0">
      <selection activeCell="E1" sqref="E1:K1"/>
    </sheetView>
  </sheetViews>
  <sheetFormatPr defaultRowHeight="15" x14ac:dyDescent="0.25"/>
  <cols>
    <col min="1" max="3" width="0" style="3" hidden="1" customWidth="1"/>
    <col min="4" max="4" width="33.09765625" style="1" customWidth="1"/>
    <col min="5" max="5" width="15" style="1" customWidth="1"/>
    <col min="6" max="6" width="10.69921875" style="1" customWidth="1"/>
    <col min="7" max="7" width="9.3984375" style="1" customWidth="1"/>
    <col min="8" max="8" width="9.09765625" style="1" customWidth="1"/>
    <col min="9" max="9" width="9.69921875" style="1" customWidth="1"/>
    <col min="10" max="10" width="11" style="1" customWidth="1"/>
    <col min="11" max="11" width="15.59765625" style="1" customWidth="1"/>
    <col min="12" max="16384" width="8.796875" style="3"/>
  </cols>
  <sheetData>
    <row r="1" spans="1:12" ht="93" customHeight="1" x14ac:dyDescent="0.25">
      <c r="E1" s="309" t="s">
        <v>781</v>
      </c>
      <c r="F1" s="309"/>
      <c r="G1" s="309"/>
      <c r="H1" s="309"/>
      <c r="I1" s="309"/>
      <c r="J1" s="309"/>
      <c r="K1" s="309"/>
      <c r="L1" s="2"/>
    </row>
    <row r="2" spans="1:12" ht="25.5" hidden="1" x14ac:dyDescent="0.2">
      <c r="D2" s="38" t="s">
        <v>0</v>
      </c>
      <c r="E2" s="38"/>
      <c r="F2" s="38"/>
      <c r="G2" s="38"/>
      <c r="H2" s="38"/>
      <c r="I2" s="38"/>
      <c r="J2" s="38"/>
      <c r="K2" s="38"/>
    </row>
    <row r="3" spans="1:12" ht="12.75" x14ac:dyDescent="0.2">
      <c r="D3" s="310" t="s">
        <v>222</v>
      </c>
      <c r="E3" s="310"/>
      <c r="F3" s="310"/>
      <c r="G3" s="310"/>
      <c r="H3" s="310"/>
      <c r="I3" s="310"/>
      <c r="J3" s="310"/>
      <c r="K3" s="310"/>
    </row>
    <row r="4" spans="1:12" ht="25.5" hidden="1" x14ac:dyDescent="0.2">
      <c r="D4" s="39"/>
      <c r="E4" s="7" t="s">
        <v>12</v>
      </c>
      <c r="F4" s="7" t="s">
        <v>13</v>
      </c>
      <c r="G4" s="7" t="s">
        <v>14</v>
      </c>
      <c r="H4" s="7" t="s">
        <v>15</v>
      </c>
      <c r="I4" s="7" t="s">
        <v>16</v>
      </c>
      <c r="J4" s="7" t="s">
        <v>17</v>
      </c>
      <c r="K4" s="7" t="s">
        <v>18</v>
      </c>
    </row>
    <row r="5" spans="1:12" ht="51" x14ac:dyDescent="0.2">
      <c r="D5" s="39"/>
      <c r="E5" s="40" t="s">
        <v>223</v>
      </c>
      <c r="F5" s="40" t="s">
        <v>224</v>
      </c>
      <c r="G5" s="41" t="s">
        <v>225</v>
      </c>
      <c r="H5" s="42" t="s">
        <v>226</v>
      </c>
      <c r="I5" s="42" t="s">
        <v>227</v>
      </c>
      <c r="J5" s="43" t="s">
        <v>228</v>
      </c>
      <c r="K5" s="44" t="s">
        <v>229</v>
      </c>
    </row>
    <row r="6" spans="1:12" ht="12.75" x14ac:dyDescent="0.2">
      <c r="D6" s="8"/>
      <c r="E6" s="45" t="s">
        <v>230</v>
      </c>
      <c r="F6" s="46" t="s">
        <v>231</v>
      </c>
      <c r="G6" s="47" t="s">
        <v>232</v>
      </c>
      <c r="H6" s="47" t="s">
        <v>233</v>
      </c>
      <c r="I6" s="47" t="s">
        <v>234</v>
      </c>
      <c r="J6" s="48" t="s">
        <v>235</v>
      </c>
      <c r="K6" s="48">
        <v>7</v>
      </c>
    </row>
    <row r="7" spans="1:12" s="50" customFormat="1" ht="15.75" x14ac:dyDescent="0.25">
      <c r="A7" s="49">
        <v>1</v>
      </c>
      <c r="B7" s="49"/>
      <c r="C7" s="49" t="s">
        <v>160</v>
      </c>
      <c r="D7" s="9" t="s">
        <v>21</v>
      </c>
      <c r="E7" s="10">
        <v>106.092548221</v>
      </c>
      <c r="F7" s="10">
        <v>41.090775800999999</v>
      </c>
      <c r="G7" s="10">
        <v>14.592435699999999</v>
      </c>
      <c r="H7" s="10">
        <v>18.389047900000001</v>
      </c>
      <c r="I7" s="10">
        <v>1.2307827199999999</v>
      </c>
      <c r="J7" s="10">
        <v>30.789506099999997</v>
      </c>
      <c r="K7" s="10">
        <v>75.303042121000018</v>
      </c>
    </row>
    <row r="8" spans="1:12" ht="15" customHeight="1" x14ac:dyDescent="0.25">
      <c r="A8" s="51">
        <v>3</v>
      </c>
      <c r="B8" s="51"/>
      <c r="C8" s="51" t="s">
        <v>162</v>
      </c>
      <c r="D8" s="11" t="s">
        <v>22</v>
      </c>
      <c r="E8" s="12">
        <v>106.09254822099999</v>
      </c>
      <c r="F8" s="12">
        <v>41.090775801000007</v>
      </c>
      <c r="G8" s="12">
        <v>14.592435699999999</v>
      </c>
      <c r="H8" s="12">
        <v>18.389047900000001</v>
      </c>
      <c r="I8" s="12">
        <v>1.2307827200000001</v>
      </c>
      <c r="J8" s="12">
        <v>30.789506099999997</v>
      </c>
      <c r="K8" s="12">
        <v>75.30304212099999</v>
      </c>
    </row>
    <row r="9" spans="1:12" ht="15" customHeight="1" x14ac:dyDescent="0.25">
      <c r="A9" s="51">
        <v>4</v>
      </c>
      <c r="B9" s="51"/>
      <c r="C9" s="51" t="s">
        <v>163</v>
      </c>
      <c r="D9" s="13" t="s">
        <v>23</v>
      </c>
      <c r="E9" s="12">
        <v>2.6469415999999999</v>
      </c>
      <c r="F9" s="12">
        <v>1.5583564999999999</v>
      </c>
      <c r="G9" s="12">
        <v>0.19358789999999998</v>
      </c>
      <c r="H9" s="12">
        <v>0.1590075</v>
      </c>
      <c r="I9" s="12">
        <v>2.6425899999999999E-2</v>
      </c>
      <c r="J9" s="12">
        <v>0.70956379999999997</v>
      </c>
      <c r="K9" s="12">
        <v>1.9373777999999999</v>
      </c>
    </row>
    <row r="10" spans="1:12" ht="15" customHeight="1" x14ac:dyDescent="0.25">
      <c r="A10" s="51">
        <v>5</v>
      </c>
      <c r="B10" s="51"/>
      <c r="C10" s="51" t="s">
        <v>164</v>
      </c>
      <c r="D10" s="13" t="s">
        <v>24</v>
      </c>
      <c r="E10" s="12">
        <v>2.4340448000000001</v>
      </c>
      <c r="F10" s="12">
        <v>1.6441571000000001</v>
      </c>
      <c r="G10" s="12">
        <v>0.1551872</v>
      </c>
      <c r="H10" s="12">
        <v>0.15193999999999999</v>
      </c>
      <c r="I10" s="12">
        <v>2.9928E-2</v>
      </c>
      <c r="J10" s="12">
        <v>0.45283249999999997</v>
      </c>
      <c r="K10" s="12">
        <v>1.9812122999999999</v>
      </c>
    </row>
    <row r="11" spans="1:12" ht="15" customHeight="1" x14ac:dyDescent="0.25">
      <c r="A11" s="51">
        <v>6</v>
      </c>
      <c r="B11" s="51"/>
      <c r="C11" s="51" t="s">
        <v>165</v>
      </c>
      <c r="D11" s="13" t="s">
        <v>27</v>
      </c>
      <c r="E11" s="12">
        <v>3.2690258000000001</v>
      </c>
      <c r="F11" s="12">
        <v>1.5760934</v>
      </c>
      <c r="G11" s="12">
        <v>0.45566469999999998</v>
      </c>
      <c r="H11" s="12">
        <v>0.45466460000000003</v>
      </c>
      <c r="I11" s="12">
        <v>4.2703699999999997E-2</v>
      </c>
      <c r="J11" s="12">
        <v>0.73989939999999998</v>
      </c>
      <c r="K11" s="12">
        <v>2.5291264</v>
      </c>
    </row>
    <row r="12" spans="1:12" ht="15" customHeight="1" x14ac:dyDescent="0.25">
      <c r="A12" s="51">
        <v>7</v>
      </c>
      <c r="B12" s="51"/>
      <c r="C12" s="51" t="s">
        <v>166</v>
      </c>
      <c r="D12" s="13" t="s">
        <v>28</v>
      </c>
      <c r="E12" s="12">
        <v>7.8177857999999993</v>
      </c>
      <c r="F12" s="12">
        <v>2.1507139999999998</v>
      </c>
      <c r="G12" s="12">
        <v>2.0125828000000001</v>
      </c>
      <c r="H12" s="12">
        <v>2.9267102</v>
      </c>
      <c r="I12" s="12">
        <v>4.1637399999999998E-2</v>
      </c>
      <c r="J12" s="12">
        <v>0.68614140000000001</v>
      </c>
      <c r="K12" s="12">
        <v>7.1316443999999999</v>
      </c>
    </row>
    <row r="13" spans="1:12" ht="15" customHeight="1" x14ac:dyDescent="0.25">
      <c r="A13" s="51">
        <v>8</v>
      </c>
      <c r="B13" s="51"/>
      <c r="C13" s="51" t="s">
        <v>167</v>
      </c>
      <c r="D13" s="13" t="s">
        <v>29</v>
      </c>
      <c r="E13" s="12">
        <v>3.8250434000000002</v>
      </c>
      <c r="F13" s="12">
        <v>1.7412359500000001</v>
      </c>
      <c r="G13" s="12">
        <v>0.43893500000000002</v>
      </c>
      <c r="H13" s="12">
        <v>0.3473291</v>
      </c>
      <c r="I13" s="12">
        <v>2.673615E-2</v>
      </c>
      <c r="J13" s="12">
        <v>1.2708071999999999</v>
      </c>
      <c r="K13" s="12">
        <v>2.5542361999999996</v>
      </c>
    </row>
    <row r="14" spans="1:12" ht="15" customHeight="1" x14ac:dyDescent="0.25">
      <c r="A14" s="51">
        <v>9</v>
      </c>
      <c r="B14" s="51"/>
      <c r="C14" s="51" t="s">
        <v>168</v>
      </c>
      <c r="D14" s="13" t="s">
        <v>30</v>
      </c>
      <c r="E14" s="12">
        <v>3.0925403710000001</v>
      </c>
      <c r="F14" s="12">
        <v>1.500716911</v>
      </c>
      <c r="G14" s="12">
        <v>0.24095814999999998</v>
      </c>
      <c r="H14" s="12">
        <v>0.26224950000000002</v>
      </c>
      <c r="I14" s="12">
        <v>6.1849909999999994E-2</v>
      </c>
      <c r="J14" s="12">
        <v>1.0267659</v>
      </c>
      <c r="K14" s="12">
        <v>2.0657744710000001</v>
      </c>
    </row>
    <row r="15" spans="1:12" ht="15" customHeight="1" x14ac:dyDescent="0.25">
      <c r="A15" s="51">
        <v>10</v>
      </c>
      <c r="B15" s="51"/>
      <c r="C15" s="51" t="s">
        <v>169</v>
      </c>
      <c r="D15" s="13" t="s">
        <v>31</v>
      </c>
      <c r="E15" s="12">
        <v>4.1235191000000002</v>
      </c>
      <c r="F15" s="12">
        <v>1.7604518</v>
      </c>
      <c r="G15" s="12">
        <v>0.47836309999999999</v>
      </c>
      <c r="H15" s="12">
        <v>0.51068780000000003</v>
      </c>
      <c r="I15" s="12">
        <v>4.5264899999999997E-2</v>
      </c>
      <c r="J15" s="12">
        <v>1.3287515000000001</v>
      </c>
      <c r="K15" s="12">
        <v>2.7947676000000001</v>
      </c>
    </row>
    <row r="16" spans="1:12" ht="15" customHeight="1" x14ac:dyDescent="0.25">
      <c r="A16" s="51">
        <v>11</v>
      </c>
      <c r="B16" s="51"/>
      <c r="C16" s="51" t="s">
        <v>170</v>
      </c>
      <c r="D16" s="13" t="s">
        <v>32</v>
      </c>
      <c r="E16" s="12">
        <v>3.8928333999999998</v>
      </c>
      <c r="F16" s="12">
        <v>1.2225138999999998</v>
      </c>
      <c r="G16" s="12">
        <v>0.73008960000000001</v>
      </c>
      <c r="H16" s="12">
        <v>0.73899710000000007</v>
      </c>
      <c r="I16" s="12">
        <v>2.6057500000000001E-2</v>
      </c>
      <c r="J16" s="12">
        <v>1.1751753</v>
      </c>
      <c r="K16" s="12">
        <v>2.7176581</v>
      </c>
    </row>
    <row r="17" spans="1:11" ht="15" customHeight="1" x14ac:dyDescent="0.25">
      <c r="A17" s="51">
        <v>12</v>
      </c>
      <c r="B17" s="51"/>
      <c r="C17" s="51" t="s">
        <v>171</v>
      </c>
      <c r="D17" s="13" t="s">
        <v>33</v>
      </c>
      <c r="E17" s="12">
        <v>4.1927995000000005</v>
      </c>
      <c r="F17" s="12">
        <v>1.2079966999999998</v>
      </c>
      <c r="G17" s="12">
        <v>0.66230269999999991</v>
      </c>
      <c r="H17" s="12">
        <v>0.8432733</v>
      </c>
      <c r="I17" s="12">
        <v>1.7791299999999999E-2</v>
      </c>
      <c r="J17" s="12">
        <v>1.4614355000000001</v>
      </c>
      <c r="K17" s="12">
        <v>2.7313640000000001</v>
      </c>
    </row>
    <row r="18" spans="1:11" ht="15" customHeight="1" x14ac:dyDescent="0.25">
      <c r="A18" s="51">
        <v>13</v>
      </c>
      <c r="B18" s="51"/>
      <c r="C18" s="51" t="s">
        <v>172</v>
      </c>
      <c r="D18" s="13" t="s">
        <v>34</v>
      </c>
      <c r="E18" s="12">
        <v>2.7454469499999998</v>
      </c>
      <c r="F18" s="12">
        <v>1.2038188000000001</v>
      </c>
      <c r="G18" s="12">
        <v>0.3666954</v>
      </c>
      <c r="H18" s="12">
        <v>0.54216150000000007</v>
      </c>
      <c r="I18" s="12">
        <v>1.7241050000000001E-2</v>
      </c>
      <c r="J18" s="12">
        <v>0.61553020000000003</v>
      </c>
      <c r="K18" s="12">
        <v>2.12991675</v>
      </c>
    </row>
    <row r="19" spans="1:11" ht="15" customHeight="1" x14ac:dyDescent="0.25">
      <c r="A19" s="51">
        <v>14</v>
      </c>
      <c r="B19" s="51"/>
      <c r="C19" s="51" t="s">
        <v>173</v>
      </c>
      <c r="D19" s="13" t="s">
        <v>35</v>
      </c>
      <c r="E19" s="12">
        <v>6.1846988999999999</v>
      </c>
      <c r="F19" s="12">
        <v>2.6134341000000001</v>
      </c>
      <c r="G19" s="12">
        <v>0.57714540000000003</v>
      </c>
      <c r="H19" s="12">
        <v>0.65811069999999994</v>
      </c>
      <c r="I19" s="12">
        <v>0.32607639999999999</v>
      </c>
      <c r="J19" s="12">
        <v>2.0099323</v>
      </c>
      <c r="K19" s="12">
        <v>4.1747665999999999</v>
      </c>
    </row>
    <row r="20" spans="1:11" ht="15" customHeight="1" x14ac:dyDescent="0.25">
      <c r="A20" s="51">
        <v>15</v>
      </c>
      <c r="B20" s="51"/>
      <c r="C20" s="51" t="s">
        <v>174</v>
      </c>
      <c r="D20" s="13" t="s">
        <v>36</v>
      </c>
      <c r="E20" s="12">
        <v>2.0300538000000001</v>
      </c>
      <c r="F20" s="12">
        <v>0.69966919999999999</v>
      </c>
      <c r="G20" s="12">
        <v>0.229325</v>
      </c>
      <c r="H20" s="12">
        <v>0.21701880000000001</v>
      </c>
      <c r="I20" s="12">
        <v>2.81216E-2</v>
      </c>
      <c r="J20" s="12">
        <v>0.85591919999999999</v>
      </c>
      <c r="K20" s="12">
        <v>1.1741346000000001</v>
      </c>
    </row>
    <row r="21" spans="1:11" ht="15" customHeight="1" x14ac:dyDescent="0.25">
      <c r="A21" s="51">
        <v>16</v>
      </c>
      <c r="B21" s="51"/>
      <c r="C21" s="51" t="s">
        <v>175</v>
      </c>
      <c r="D21" s="13" t="s">
        <v>37</v>
      </c>
      <c r="E21" s="12">
        <v>3.8678857269999996</v>
      </c>
      <c r="F21" s="12">
        <v>2.3015514269999997</v>
      </c>
      <c r="G21" s="12">
        <v>0.1072028</v>
      </c>
      <c r="H21" s="12">
        <v>0.49352210000000002</v>
      </c>
      <c r="I21" s="12">
        <v>5.5572499999999997E-2</v>
      </c>
      <c r="J21" s="12">
        <v>0.91003689999999993</v>
      </c>
      <c r="K21" s="12">
        <v>2.9578488269999998</v>
      </c>
    </row>
    <row r="22" spans="1:11" ht="15" customHeight="1" x14ac:dyDescent="0.25">
      <c r="A22" s="51">
        <v>17</v>
      </c>
      <c r="B22" s="51"/>
      <c r="C22" s="51" t="s">
        <v>176</v>
      </c>
      <c r="D22" s="13" t="s">
        <v>38</v>
      </c>
      <c r="E22" s="12">
        <v>4.2601057000000004</v>
      </c>
      <c r="F22" s="12">
        <v>1.2782431000000001</v>
      </c>
      <c r="G22" s="12">
        <v>0.92216875000000009</v>
      </c>
      <c r="H22" s="12">
        <v>1.0403331</v>
      </c>
      <c r="I22" s="12">
        <v>3.1583850000000004E-2</v>
      </c>
      <c r="J22" s="12">
        <v>0.98777689999999996</v>
      </c>
      <c r="K22" s="12">
        <v>3.2723287999999999</v>
      </c>
    </row>
    <row r="23" spans="1:11" ht="15" customHeight="1" x14ac:dyDescent="0.25">
      <c r="A23" s="51">
        <v>18</v>
      </c>
      <c r="B23" s="51"/>
      <c r="C23" s="51" t="s">
        <v>177</v>
      </c>
      <c r="D23" s="13" t="s">
        <v>39</v>
      </c>
      <c r="E23" s="12">
        <v>3.9222020999999998</v>
      </c>
      <c r="F23" s="12">
        <v>0.89557269999999989</v>
      </c>
      <c r="G23" s="12">
        <v>0.60255435000000002</v>
      </c>
      <c r="H23" s="12">
        <v>0.67729879999999998</v>
      </c>
      <c r="I23" s="12">
        <v>3.4349649999999995E-2</v>
      </c>
      <c r="J23" s="12">
        <v>1.7124265999999999</v>
      </c>
      <c r="K23" s="12">
        <v>2.2097755000000001</v>
      </c>
    </row>
    <row r="24" spans="1:11" ht="15" customHeight="1" x14ac:dyDescent="0.25">
      <c r="A24" s="51">
        <v>19</v>
      </c>
      <c r="B24" s="51"/>
      <c r="C24" s="51" t="s">
        <v>178</v>
      </c>
      <c r="D24" s="13" t="s">
        <v>40</v>
      </c>
      <c r="E24" s="12">
        <v>6.1757505000000004</v>
      </c>
      <c r="F24" s="12">
        <v>1.9446183000000001</v>
      </c>
      <c r="G24" s="12">
        <v>1.0769837</v>
      </c>
      <c r="H24" s="12">
        <v>1.9130075999999998</v>
      </c>
      <c r="I24" s="12">
        <v>7.9769599999999996E-2</v>
      </c>
      <c r="J24" s="12">
        <v>1.1613713000000001</v>
      </c>
      <c r="K24" s="12">
        <v>5.0143792000000005</v>
      </c>
    </row>
    <row r="25" spans="1:11" ht="15" customHeight="1" x14ac:dyDescent="0.25">
      <c r="A25" s="51">
        <v>20</v>
      </c>
      <c r="B25" s="51"/>
      <c r="C25" s="51" t="s">
        <v>179</v>
      </c>
      <c r="D25" s="13" t="s">
        <v>41</v>
      </c>
      <c r="E25" s="12">
        <v>2.8841651910000001</v>
      </c>
      <c r="F25" s="12">
        <v>1.0636930910000002</v>
      </c>
      <c r="G25" s="12">
        <v>9.5184049999999992E-2</v>
      </c>
      <c r="H25" s="12">
        <v>0.30291230000000002</v>
      </c>
      <c r="I25" s="12">
        <v>3.8929250000000006E-2</v>
      </c>
      <c r="J25" s="12">
        <v>1.3834465</v>
      </c>
      <c r="K25" s="12">
        <v>1.5007186910000001</v>
      </c>
    </row>
    <row r="26" spans="1:11" ht="15" customHeight="1" x14ac:dyDescent="0.25">
      <c r="A26" s="51">
        <v>21</v>
      </c>
      <c r="B26" s="51"/>
      <c r="C26" s="51" t="s">
        <v>180</v>
      </c>
      <c r="D26" s="13" t="s">
        <v>42</v>
      </c>
      <c r="E26" s="12">
        <v>2.0010821000000001</v>
      </c>
      <c r="F26" s="12">
        <v>0.74946590000000002</v>
      </c>
      <c r="G26" s="12">
        <v>0.18206800000000001</v>
      </c>
      <c r="H26" s="12">
        <v>0.21501890000000001</v>
      </c>
      <c r="I26" s="12">
        <v>2.2032599999999999E-2</v>
      </c>
      <c r="J26" s="12">
        <v>0.83249669999999998</v>
      </c>
      <c r="K26" s="12">
        <v>1.1685854</v>
      </c>
    </row>
    <row r="27" spans="1:11" ht="15" customHeight="1" x14ac:dyDescent="0.25">
      <c r="A27" s="51">
        <v>22</v>
      </c>
      <c r="B27" s="51"/>
      <c r="C27" s="51" t="s">
        <v>181</v>
      </c>
      <c r="D27" s="13" t="s">
        <v>43</v>
      </c>
      <c r="E27" s="12">
        <v>3.9735956999999997</v>
      </c>
      <c r="F27" s="12">
        <v>0.95463069999999994</v>
      </c>
      <c r="G27" s="12">
        <v>0.83381050000000001</v>
      </c>
      <c r="H27" s="12">
        <v>0.93027229999999994</v>
      </c>
      <c r="I27" s="12">
        <v>1.27516E-2</v>
      </c>
      <c r="J27" s="12">
        <v>1.2421305999999999</v>
      </c>
      <c r="K27" s="12">
        <v>2.7314650999999999</v>
      </c>
    </row>
    <row r="28" spans="1:11" ht="15" customHeight="1" x14ac:dyDescent="0.25">
      <c r="A28" s="51">
        <v>23</v>
      </c>
      <c r="B28" s="51"/>
      <c r="C28" s="51" t="s">
        <v>182</v>
      </c>
      <c r="D28" s="13" t="s">
        <v>44</v>
      </c>
      <c r="E28" s="12">
        <v>4.9199180799999995</v>
      </c>
      <c r="F28" s="12">
        <v>1.935262</v>
      </c>
      <c r="G28" s="12">
        <v>0.54149919999999996</v>
      </c>
      <c r="H28" s="12">
        <v>0.56634649999999997</v>
      </c>
      <c r="I28" s="12">
        <v>3.8539179999999999E-2</v>
      </c>
      <c r="J28" s="12">
        <v>1.8382711999999999</v>
      </c>
      <c r="K28" s="12">
        <v>3.0816468800000001</v>
      </c>
    </row>
    <row r="29" spans="1:11" ht="15" customHeight="1" x14ac:dyDescent="0.25">
      <c r="A29" s="51">
        <v>24</v>
      </c>
      <c r="B29" s="51"/>
      <c r="C29" s="51" t="s">
        <v>183</v>
      </c>
      <c r="D29" s="13" t="s">
        <v>45</v>
      </c>
      <c r="E29" s="12">
        <v>4.0012272800000002</v>
      </c>
      <c r="F29" s="12">
        <v>1.9325942</v>
      </c>
      <c r="G29" s="12">
        <v>0.73148820000000003</v>
      </c>
      <c r="H29" s="12">
        <v>0.77268150000000002</v>
      </c>
      <c r="I29" s="12">
        <v>2.851998E-2</v>
      </c>
      <c r="J29" s="12">
        <v>0.53594339999999996</v>
      </c>
      <c r="K29" s="12">
        <v>3.4652838800000003</v>
      </c>
    </row>
    <row r="30" spans="1:11" ht="15" customHeight="1" x14ac:dyDescent="0.25">
      <c r="A30" s="51">
        <v>25</v>
      </c>
      <c r="B30" s="51"/>
      <c r="C30" s="51" t="s">
        <v>184</v>
      </c>
      <c r="D30" s="13" t="s">
        <v>46</v>
      </c>
      <c r="E30" s="12">
        <v>3.5939540999999999</v>
      </c>
      <c r="F30" s="12">
        <v>1.4774633000000001</v>
      </c>
      <c r="G30" s="12">
        <v>0.62581940000000003</v>
      </c>
      <c r="H30" s="12">
        <v>0.79348960000000002</v>
      </c>
      <c r="I30" s="12">
        <v>1.13513E-2</v>
      </c>
      <c r="J30" s="12">
        <v>0.68583050000000001</v>
      </c>
      <c r="K30" s="12">
        <v>2.9081235999999997</v>
      </c>
    </row>
    <row r="31" spans="1:11" ht="15" customHeight="1" x14ac:dyDescent="0.25">
      <c r="A31" s="51">
        <v>26</v>
      </c>
      <c r="B31" s="51"/>
      <c r="C31" s="51" t="s">
        <v>185</v>
      </c>
      <c r="D31" s="13" t="s">
        <v>47</v>
      </c>
      <c r="E31" s="12">
        <v>3.8404273999999998</v>
      </c>
      <c r="F31" s="12">
        <v>1.6631704999999999</v>
      </c>
      <c r="G31" s="12">
        <v>0.41921540000000002</v>
      </c>
      <c r="H31" s="12">
        <v>0.41980040000000002</v>
      </c>
      <c r="I31" s="12">
        <v>5.8272399999999995E-2</v>
      </c>
      <c r="J31" s="12">
        <v>1.2799687</v>
      </c>
      <c r="K31" s="12">
        <v>2.5604587000000003</v>
      </c>
    </row>
    <row r="32" spans="1:11" ht="15" customHeight="1" x14ac:dyDescent="0.25">
      <c r="A32" s="51">
        <v>27</v>
      </c>
      <c r="B32" s="51"/>
      <c r="C32" s="51" t="s">
        <v>186</v>
      </c>
      <c r="D32" s="13" t="s">
        <v>48</v>
      </c>
      <c r="E32" s="12">
        <v>3.2669989999999998</v>
      </c>
      <c r="F32" s="12">
        <v>1.2824988000000002</v>
      </c>
      <c r="G32" s="12">
        <v>0.27929289999999996</v>
      </c>
      <c r="H32" s="12">
        <v>0.83151679999999994</v>
      </c>
      <c r="I32" s="12">
        <v>1.5980899999999999E-2</v>
      </c>
      <c r="J32" s="12">
        <v>0.85770960000000007</v>
      </c>
      <c r="K32" s="12">
        <v>2.4092894</v>
      </c>
    </row>
    <row r="33" spans="1:11" ht="15" customHeight="1" x14ac:dyDescent="0.25">
      <c r="A33" s="51">
        <v>28</v>
      </c>
      <c r="B33" s="51"/>
      <c r="C33" s="51" t="s">
        <v>187</v>
      </c>
      <c r="D33" s="13" t="s">
        <v>49</v>
      </c>
      <c r="E33" s="12">
        <v>3.9822070219999999</v>
      </c>
      <c r="F33" s="12">
        <v>1.4187932219999999</v>
      </c>
      <c r="G33" s="12">
        <v>0.14918780000000001</v>
      </c>
      <c r="H33" s="12">
        <v>9.7134399999999996E-2</v>
      </c>
      <c r="I33" s="12">
        <v>5.0016100000000001E-2</v>
      </c>
      <c r="J33" s="12">
        <v>2.2670754999999998</v>
      </c>
      <c r="K33" s="12">
        <v>1.7151315219999999</v>
      </c>
    </row>
    <row r="34" spans="1:11" ht="15" customHeight="1" x14ac:dyDescent="0.25">
      <c r="A34" s="51">
        <v>29</v>
      </c>
      <c r="B34" s="51"/>
      <c r="C34" s="51" t="s">
        <v>188</v>
      </c>
      <c r="D34" s="13" t="s">
        <v>50</v>
      </c>
      <c r="E34" s="12">
        <v>3.5119189</v>
      </c>
      <c r="F34" s="12">
        <v>1.3393968999999999</v>
      </c>
      <c r="G34" s="12">
        <v>0.5075885</v>
      </c>
      <c r="H34" s="12">
        <v>0.42436639999999998</v>
      </c>
      <c r="I34" s="12">
        <v>1.37182E-2</v>
      </c>
      <c r="J34" s="12">
        <v>1.2268489</v>
      </c>
      <c r="K34" s="12">
        <v>2.2850700000000002</v>
      </c>
    </row>
    <row r="35" spans="1:11" ht="15" customHeight="1" x14ac:dyDescent="0.25">
      <c r="A35" s="51">
        <v>30</v>
      </c>
      <c r="B35" s="51"/>
      <c r="C35" s="51" t="s">
        <v>189</v>
      </c>
      <c r="D35" s="13" t="s">
        <v>51</v>
      </c>
      <c r="E35" s="12">
        <v>2.2800900999999998</v>
      </c>
      <c r="F35" s="12">
        <v>0.77020480000000002</v>
      </c>
      <c r="G35" s="12">
        <v>0.270125</v>
      </c>
      <c r="H35" s="12">
        <v>0.43942500000000001</v>
      </c>
      <c r="I35" s="12">
        <v>1.49284E-2</v>
      </c>
      <c r="J35" s="12">
        <v>0.78540689999999991</v>
      </c>
      <c r="K35" s="12">
        <v>1.4946831999999999</v>
      </c>
    </row>
    <row r="36" spans="1:11" ht="15.75" x14ac:dyDescent="0.25">
      <c r="A36" s="51">
        <v>32</v>
      </c>
      <c r="B36" s="51"/>
      <c r="C36" s="51" t="s">
        <v>191</v>
      </c>
      <c r="D36" s="13" t="s">
        <v>52</v>
      </c>
      <c r="E36" s="12">
        <v>3.3562859</v>
      </c>
      <c r="F36" s="12">
        <v>1.2044584999999999</v>
      </c>
      <c r="G36" s="12">
        <v>0.70741019999999999</v>
      </c>
      <c r="H36" s="12">
        <v>0.65977209999999997</v>
      </c>
      <c r="I36" s="12">
        <v>3.4633400000000002E-2</v>
      </c>
      <c r="J36" s="12">
        <v>0.75001170000000006</v>
      </c>
      <c r="K36" s="12">
        <v>2.6062741999999997</v>
      </c>
    </row>
    <row r="37" spans="1:11" ht="15.75" x14ac:dyDescent="0.25">
      <c r="A37" s="51">
        <v>33</v>
      </c>
      <c r="B37" s="51"/>
      <c r="C37" s="51" t="s">
        <v>192</v>
      </c>
      <c r="D37" s="11" t="s">
        <v>53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</row>
    <row r="38" spans="1:11" ht="15.75" x14ac:dyDescent="0.25">
      <c r="A38" s="51">
        <v>34</v>
      </c>
      <c r="B38" s="51"/>
      <c r="C38" s="51" t="s">
        <v>193</v>
      </c>
      <c r="D38" s="13" t="s">
        <v>54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</row>
    <row r="39" spans="1:11" ht="15.75" x14ac:dyDescent="0.25">
      <c r="A39" s="51">
        <v>35</v>
      </c>
      <c r="B39" s="51"/>
      <c r="C39" s="51" t="s">
        <v>194</v>
      </c>
      <c r="D39" s="13" t="s">
        <v>55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</row>
    <row r="40" spans="1:11" ht="15.75" x14ac:dyDescent="0.25">
      <c r="A40" s="51">
        <v>36</v>
      </c>
      <c r="B40" s="51"/>
      <c r="C40" s="51" t="s">
        <v>195</v>
      </c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</row>
    <row r="41" spans="1:11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</row>
    <row r="42" spans="1:11" ht="15.75" x14ac:dyDescent="0.25">
      <c r="D42" s="13" t="s">
        <v>58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</row>
  </sheetData>
  <mergeCells count="2">
    <mergeCell ref="E1:K1"/>
    <mergeCell ref="D3:K3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4"/>
  <sheetViews>
    <sheetView workbookViewId="0">
      <selection sqref="A1:M1"/>
    </sheetView>
  </sheetViews>
  <sheetFormatPr defaultRowHeight="12.75" x14ac:dyDescent="0.2"/>
  <cols>
    <col min="1" max="1" width="8.796875" style="248"/>
    <col min="2" max="2" width="8.796875" style="251"/>
    <col min="3" max="12" width="8.796875" style="248"/>
    <col min="13" max="13" width="14.59765625" style="248" customWidth="1"/>
    <col min="14" max="16384" width="8.796875" style="248"/>
  </cols>
  <sheetData>
    <row r="1" spans="1:17" ht="69" customHeight="1" x14ac:dyDescent="0.2">
      <c r="A1" s="283" t="s">
        <v>888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46"/>
      <c r="O1" s="246"/>
      <c r="P1" s="246"/>
      <c r="Q1" s="246"/>
    </row>
    <row r="2" spans="1:17" x14ac:dyDescent="0.2">
      <c r="A2" s="252"/>
      <c r="B2" s="277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46"/>
      <c r="O2" s="246"/>
      <c r="P2" s="246"/>
      <c r="Q2" s="246"/>
    </row>
    <row r="3" spans="1:17" x14ac:dyDescent="0.2">
      <c r="A3" s="252"/>
      <c r="B3" s="277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</row>
    <row r="4" spans="1:17" x14ac:dyDescent="0.2">
      <c r="A4" s="252"/>
      <c r="B4" s="277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</row>
    <row r="5" spans="1:17" x14ac:dyDescent="0.2">
      <c r="A5" s="247"/>
    </row>
    <row r="10" spans="1:17" x14ac:dyDescent="0.2">
      <c r="H10" s="246"/>
    </row>
    <row r="14" spans="1:17" x14ac:dyDescent="0.2">
      <c r="A14" s="247" t="s">
        <v>757</v>
      </c>
    </row>
    <row r="15" spans="1:17" x14ac:dyDescent="0.2">
      <c r="A15" s="249" t="s">
        <v>26</v>
      </c>
      <c r="B15" s="250" t="s">
        <v>758</v>
      </c>
      <c r="C15" s="282" t="s">
        <v>759</v>
      </c>
      <c r="D15" s="282"/>
      <c r="E15" s="282"/>
      <c r="F15" s="282"/>
    </row>
    <row r="16" spans="1:17" x14ac:dyDescent="0.2">
      <c r="A16" s="249">
        <v>0</v>
      </c>
      <c r="B16" s="250" t="s">
        <v>760</v>
      </c>
      <c r="C16" s="252" t="s">
        <v>768</v>
      </c>
    </row>
    <row r="17" spans="1:6" x14ac:dyDescent="0.2">
      <c r="A17" s="249" t="s">
        <v>761</v>
      </c>
      <c r="B17" s="251" t="s">
        <v>760</v>
      </c>
      <c r="C17" s="246" t="s">
        <v>762</v>
      </c>
      <c r="D17" s="246"/>
      <c r="E17" s="246"/>
      <c r="F17" s="246"/>
    </row>
    <row r="18" spans="1:6" x14ac:dyDescent="0.2">
      <c r="A18" s="249" t="s">
        <v>763</v>
      </c>
      <c r="B18" s="251" t="s">
        <v>760</v>
      </c>
      <c r="C18" s="246" t="s">
        <v>764</v>
      </c>
    </row>
    <row r="19" spans="1:6" x14ac:dyDescent="0.2">
      <c r="A19" s="247"/>
      <c r="C19" s="246" t="s">
        <v>765</v>
      </c>
    </row>
    <row r="20" spans="1:6" x14ac:dyDescent="0.2">
      <c r="A20" s="247"/>
      <c r="C20" s="246" t="s">
        <v>766</v>
      </c>
    </row>
    <row r="21" spans="1:6" x14ac:dyDescent="0.2">
      <c r="A21" s="247"/>
    </row>
    <row r="22" spans="1:6" x14ac:dyDescent="0.2">
      <c r="A22" s="247"/>
    </row>
    <row r="24" spans="1:6" x14ac:dyDescent="0.2">
      <c r="A24" s="246" t="s">
        <v>767</v>
      </c>
    </row>
  </sheetData>
  <mergeCells count="2">
    <mergeCell ref="C15:F15"/>
    <mergeCell ref="A1:M1"/>
  </mergeCells>
  <pageMargins left="0.70866141732283472" right="0.31496062992125984" top="0.74803149606299213" bottom="0.74803149606299213" header="0.31496062992125984" footer="0.31496062992125984"/>
  <pageSetup paperSize="9" scale="90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42"/>
  <sheetViews>
    <sheetView topLeftCell="D1" workbookViewId="0">
      <selection activeCell="E1" sqref="E1:J1"/>
    </sheetView>
  </sheetViews>
  <sheetFormatPr defaultRowHeight="15" x14ac:dyDescent="0.25"/>
  <cols>
    <col min="1" max="3" width="0" style="3" hidden="1" customWidth="1"/>
    <col min="4" max="4" width="33.3984375" style="1" customWidth="1"/>
    <col min="5" max="5" width="11.3984375" style="1" customWidth="1"/>
    <col min="6" max="6" width="9.69921875" style="1" customWidth="1"/>
    <col min="7" max="7" width="9.8984375" style="1" customWidth="1"/>
    <col min="8" max="8" width="9.69921875" style="1" customWidth="1"/>
    <col min="9" max="9" width="11" style="1" customWidth="1"/>
    <col min="10" max="10" width="15.59765625" style="1" customWidth="1"/>
    <col min="11" max="16384" width="8.796875" style="3"/>
  </cols>
  <sheetData>
    <row r="1" spans="1:11" ht="93" customHeight="1" x14ac:dyDescent="0.25">
      <c r="E1" s="309" t="s">
        <v>782</v>
      </c>
      <c r="F1" s="309"/>
      <c r="G1" s="309"/>
      <c r="H1" s="309"/>
      <c r="I1" s="309"/>
      <c r="J1" s="309"/>
      <c r="K1" s="2"/>
    </row>
    <row r="2" spans="1:11" ht="25.5" hidden="1" x14ac:dyDescent="0.2">
      <c r="D2" s="38" t="s">
        <v>0</v>
      </c>
      <c r="E2" s="38"/>
      <c r="F2" s="38"/>
      <c r="G2" s="38"/>
      <c r="H2" s="38"/>
      <c r="I2" s="38"/>
      <c r="J2" s="38"/>
    </row>
    <row r="3" spans="1:11" ht="12.75" x14ac:dyDescent="0.2">
      <c r="D3" s="310" t="s">
        <v>236</v>
      </c>
      <c r="E3" s="310"/>
      <c r="F3" s="310"/>
      <c r="G3" s="310"/>
      <c r="H3" s="310"/>
      <c r="I3" s="310"/>
      <c r="J3" s="310"/>
    </row>
    <row r="4" spans="1:11" ht="25.5" hidden="1" x14ac:dyDescent="0.2">
      <c r="D4" s="39"/>
      <c r="E4" s="7" t="s">
        <v>13</v>
      </c>
      <c r="F4" s="7" t="s">
        <v>14</v>
      </c>
      <c r="G4" s="7" t="s">
        <v>15</v>
      </c>
      <c r="H4" s="7" t="s">
        <v>16</v>
      </c>
      <c r="I4" s="7" t="s">
        <v>17</v>
      </c>
      <c r="J4" s="7" t="s">
        <v>18</v>
      </c>
    </row>
    <row r="5" spans="1:11" ht="51" x14ac:dyDescent="0.2">
      <c r="D5" s="39"/>
      <c r="E5" s="40" t="s">
        <v>224</v>
      </c>
      <c r="F5" s="41" t="s">
        <v>225</v>
      </c>
      <c r="G5" s="42" t="s">
        <v>226</v>
      </c>
      <c r="H5" s="42" t="s">
        <v>227</v>
      </c>
      <c r="I5" s="43" t="s">
        <v>228</v>
      </c>
      <c r="J5" s="44" t="s">
        <v>229</v>
      </c>
    </row>
    <row r="6" spans="1:11" ht="12.75" x14ac:dyDescent="0.2">
      <c r="D6" s="8"/>
      <c r="E6" s="46" t="s">
        <v>230</v>
      </c>
      <c r="F6" s="47" t="s">
        <v>231</v>
      </c>
      <c r="G6" s="47" t="s">
        <v>232</v>
      </c>
      <c r="H6" s="47" t="s">
        <v>233</v>
      </c>
      <c r="I6" s="48" t="s">
        <v>234</v>
      </c>
      <c r="J6" s="48" t="s">
        <v>235</v>
      </c>
    </row>
    <row r="7" spans="1:11" s="50" customFormat="1" ht="15.75" x14ac:dyDescent="0.25">
      <c r="A7" s="49">
        <v>1</v>
      </c>
      <c r="B7" s="49"/>
      <c r="C7" s="49" t="s">
        <v>160</v>
      </c>
      <c r="D7" s="9" t="s">
        <v>21</v>
      </c>
      <c r="E7" s="10">
        <v>95.37615391064017</v>
      </c>
      <c r="F7" s="10">
        <v>2.2712993359841267</v>
      </c>
      <c r="G7" s="10">
        <v>1.4422384147271523</v>
      </c>
      <c r="H7" s="10">
        <v>0.20638060378939455</v>
      </c>
      <c r="I7" s="10">
        <v>0.70392773485918525</v>
      </c>
      <c r="J7" s="10">
        <v>96.623062641993812</v>
      </c>
    </row>
    <row r="8" spans="1:11" ht="15" customHeight="1" x14ac:dyDescent="0.25">
      <c r="A8" s="51">
        <v>3</v>
      </c>
      <c r="B8" s="51"/>
      <c r="C8" s="51" t="s">
        <v>162</v>
      </c>
      <c r="D8" s="11" t="s">
        <v>22</v>
      </c>
      <c r="E8" s="12">
        <v>95.369106459081863</v>
      </c>
      <c r="F8" s="12">
        <v>2.2747611449923433</v>
      </c>
      <c r="G8" s="12">
        <v>1.4444366075663777</v>
      </c>
      <c r="H8" s="12">
        <v>0.20669515952495973</v>
      </c>
      <c r="I8" s="12">
        <v>0.70500062883448023</v>
      </c>
      <c r="J8" s="12">
        <v>96.650793643102929</v>
      </c>
    </row>
    <row r="9" spans="1:11" ht="15" customHeight="1" x14ac:dyDescent="0.25">
      <c r="A9" s="51">
        <v>4</v>
      </c>
      <c r="B9" s="51"/>
      <c r="C9" s="51" t="s">
        <v>163</v>
      </c>
      <c r="D9" s="13" t="s">
        <v>23</v>
      </c>
      <c r="E9" s="12">
        <v>91.411198205222874</v>
      </c>
      <c r="F9" s="12">
        <v>2.6187512254734315</v>
      </c>
      <c r="G9" s="12">
        <v>5.8207138069246653</v>
      </c>
      <c r="H9" s="12">
        <v>0.1493367623789916</v>
      </c>
      <c r="I9" s="12" t="s">
        <v>26</v>
      </c>
      <c r="J9" s="12">
        <v>99.108539326867401</v>
      </c>
    </row>
    <row r="10" spans="1:11" ht="15" customHeight="1" x14ac:dyDescent="0.25">
      <c r="A10" s="51">
        <v>5</v>
      </c>
      <c r="B10" s="51"/>
      <c r="C10" s="51" t="s">
        <v>164</v>
      </c>
      <c r="D10" s="13" t="s">
        <v>24</v>
      </c>
      <c r="E10" s="12">
        <v>97.404605186104803</v>
      </c>
      <c r="F10" s="12" t="s">
        <v>25</v>
      </c>
      <c r="G10" s="12" t="s">
        <v>25</v>
      </c>
      <c r="H10" s="12" t="s">
        <v>26</v>
      </c>
      <c r="I10" s="12" t="s">
        <v>26</v>
      </c>
      <c r="J10" s="12">
        <v>97.474877608863693</v>
      </c>
    </row>
    <row r="11" spans="1:11" ht="15" customHeight="1" x14ac:dyDescent="0.25">
      <c r="A11" s="51">
        <v>6</v>
      </c>
      <c r="B11" s="51"/>
      <c r="C11" s="51" t="s">
        <v>165</v>
      </c>
      <c r="D11" s="13" t="s">
        <v>27</v>
      </c>
      <c r="E11" s="12">
        <v>94.466890364993489</v>
      </c>
      <c r="F11" s="12">
        <v>3.7001529366111985</v>
      </c>
      <c r="G11" s="12" t="s">
        <v>25</v>
      </c>
      <c r="H11" s="12" t="s">
        <v>25</v>
      </c>
      <c r="I11" s="12" t="s">
        <v>26</v>
      </c>
      <c r="J11" s="12">
        <v>96.859092880458348</v>
      </c>
    </row>
    <row r="12" spans="1:11" ht="15" customHeight="1" x14ac:dyDescent="0.25">
      <c r="A12" s="51">
        <v>7</v>
      </c>
      <c r="B12" s="51"/>
      <c r="C12" s="51" t="s">
        <v>166</v>
      </c>
      <c r="D12" s="13" t="s">
        <v>28</v>
      </c>
      <c r="E12" s="12">
        <v>86.271546641236242</v>
      </c>
      <c r="F12" s="12">
        <v>10.20575055629044</v>
      </c>
      <c r="G12" s="12">
        <v>3.0621609704576449</v>
      </c>
      <c r="H12" s="12">
        <v>0.37722644353523854</v>
      </c>
      <c r="I12" s="12" t="s">
        <v>25</v>
      </c>
      <c r="J12" s="12">
        <v>88.913541698711043</v>
      </c>
    </row>
    <row r="13" spans="1:11" ht="15" customHeight="1" x14ac:dyDescent="0.25">
      <c r="A13" s="51">
        <v>8</v>
      </c>
      <c r="B13" s="51"/>
      <c r="C13" s="51" t="s">
        <v>167</v>
      </c>
      <c r="D13" s="13" t="s">
        <v>29</v>
      </c>
      <c r="E13" s="12">
        <v>85.394212026248738</v>
      </c>
      <c r="F13" s="12">
        <v>5.9761844067548235</v>
      </c>
      <c r="G13" s="12" t="s">
        <v>26</v>
      </c>
      <c r="H13" s="12" t="s">
        <v>26</v>
      </c>
      <c r="I13" s="12">
        <v>8.6296035669964297</v>
      </c>
      <c r="J13" s="12">
        <v>85.490835988075403</v>
      </c>
    </row>
    <row r="14" spans="1:11" ht="15" customHeight="1" x14ac:dyDescent="0.25">
      <c r="A14" s="51">
        <v>9</v>
      </c>
      <c r="B14" s="51"/>
      <c r="C14" s="51" t="s">
        <v>168</v>
      </c>
      <c r="D14" s="13" t="s">
        <v>30</v>
      </c>
      <c r="E14" s="12">
        <v>93.307234361939834</v>
      </c>
      <c r="F14" s="12">
        <v>2.6155831897605601</v>
      </c>
      <c r="G14" s="12" t="s">
        <v>25</v>
      </c>
      <c r="H14" s="12" t="s">
        <v>25</v>
      </c>
      <c r="I14" s="12" t="s">
        <v>25</v>
      </c>
      <c r="J14" s="12">
        <v>97.086752071143849</v>
      </c>
    </row>
    <row r="15" spans="1:11" ht="15" customHeight="1" x14ac:dyDescent="0.25">
      <c r="A15" s="51">
        <v>10</v>
      </c>
      <c r="B15" s="51"/>
      <c r="C15" s="51" t="s">
        <v>169</v>
      </c>
      <c r="D15" s="13" t="s">
        <v>31</v>
      </c>
      <c r="E15" s="12">
        <v>96.976234354938725</v>
      </c>
      <c r="F15" s="12" t="s">
        <v>25</v>
      </c>
      <c r="G15" s="12" t="s">
        <v>25</v>
      </c>
      <c r="H15" s="12" t="s">
        <v>25</v>
      </c>
      <c r="I15" s="12" t="s">
        <v>25</v>
      </c>
      <c r="J15" s="12">
        <v>98.965875643052414</v>
      </c>
    </row>
    <row r="16" spans="1:11" ht="15" customHeight="1" x14ac:dyDescent="0.25">
      <c r="A16" s="51">
        <v>11</v>
      </c>
      <c r="B16" s="51"/>
      <c r="C16" s="51" t="s">
        <v>170</v>
      </c>
      <c r="D16" s="13" t="s">
        <v>32</v>
      </c>
      <c r="E16" s="12">
        <v>98.468390957750557</v>
      </c>
      <c r="F16" s="12" t="s">
        <v>25</v>
      </c>
      <c r="G16" s="12" t="s">
        <v>25</v>
      </c>
      <c r="H16" s="12" t="s">
        <v>25</v>
      </c>
      <c r="I16" s="12" t="s">
        <v>25</v>
      </c>
      <c r="J16" s="12">
        <v>98.506155825763869</v>
      </c>
    </row>
    <row r="17" spans="1:10" ht="15" customHeight="1" x14ac:dyDescent="0.25">
      <c r="A17" s="51">
        <v>12</v>
      </c>
      <c r="B17" s="51"/>
      <c r="C17" s="51" t="s">
        <v>171</v>
      </c>
      <c r="D17" s="13" t="s">
        <v>33</v>
      </c>
      <c r="E17" s="12">
        <v>95.049079662941494</v>
      </c>
      <c r="F17" s="12">
        <v>0.54719715532181923</v>
      </c>
      <c r="G17" s="12">
        <v>0.33429450785872228</v>
      </c>
      <c r="H17" s="12" t="s">
        <v>26</v>
      </c>
      <c r="I17" s="12">
        <v>4.0694286738779661</v>
      </c>
      <c r="J17" s="12">
        <v>97.219939640231885</v>
      </c>
    </row>
    <row r="18" spans="1:10" ht="15" customHeight="1" x14ac:dyDescent="0.25">
      <c r="A18" s="51">
        <v>13</v>
      </c>
      <c r="B18" s="51"/>
      <c r="C18" s="51" t="s">
        <v>172</v>
      </c>
      <c r="D18" s="13" t="s">
        <v>34</v>
      </c>
      <c r="E18" s="12">
        <v>97.726237473428498</v>
      </c>
      <c r="F18" s="12" t="s">
        <v>25</v>
      </c>
      <c r="G18" s="12" t="s">
        <v>25</v>
      </c>
      <c r="H18" s="12">
        <v>0.54450517933664</v>
      </c>
      <c r="I18" s="12" t="s">
        <v>25</v>
      </c>
      <c r="J18" s="12">
        <v>99.985238047035807</v>
      </c>
    </row>
    <row r="19" spans="1:10" ht="15" customHeight="1" x14ac:dyDescent="0.25">
      <c r="A19" s="51">
        <v>14</v>
      </c>
      <c r="B19" s="51"/>
      <c r="C19" s="51" t="s">
        <v>173</v>
      </c>
      <c r="D19" s="13" t="s">
        <v>35</v>
      </c>
      <c r="E19" s="12">
        <v>99.62083277280361</v>
      </c>
      <c r="F19" s="12">
        <v>0.15611791220526516</v>
      </c>
      <c r="G19" s="12">
        <v>5.6468181010415064E-2</v>
      </c>
      <c r="H19" s="12">
        <v>4.8662285400151807E-2</v>
      </c>
      <c r="I19" s="12" t="s">
        <v>25</v>
      </c>
      <c r="J19" s="12">
        <v>98.542456598390004</v>
      </c>
    </row>
    <row r="20" spans="1:10" ht="15" customHeight="1" x14ac:dyDescent="0.25">
      <c r="A20" s="51">
        <v>15</v>
      </c>
      <c r="B20" s="51"/>
      <c r="C20" s="51" t="s">
        <v>174</v>
      </c>
      <c r="D20" s="13" t="s">
        <v>36</v>
      </c>
      <c r="E20" s="12">
        <v>97.789774213077223</v>
      </c>
      <c r="F20" s="12" t="s">
        <v>26</v>
      </c>
      <c r="G20" s="12" t="s">
        <v>25</v>
      </c>
      <c r="H20" s="12" t="s">
        <v>26</v>
      </c>
      <c r="I20" s="12">
        <v>1.1176506410371225</v>
      </c>
      <c r="J20" s="12">
        <v>97.789774213077223</v>
      </c>
    </row>
    <row r="21" spans="1:10" ht="15" customHeight="1" x14ac:dyDescent="0.25">
      <c r="A21" s="51">
        <v>16</v>
      </c>
      <c r="B21" s="51"/>
      <c r="C21" s="51" t="s">
        <v>175</v>
      </c>
      <c r="D21" s="13" t="s">
        <v>37</v>
      </c>
      <c r="E21" s="12">
        <v>95.391877182248635</v>
      </c>
      <c r="F21" s="12">
        <v>1.9313130717460689</v>
      </c>
      <c r="G21" s="12">
        <v>1.1499421343220868</v>
      </c>
      <c r="H21" s="12" t="s">
        <v>25</v>
      </c>
      <c r="I21" s="12" t="s">
        <v>25</v>
      </c>
      <c r="J21" s="12">
        <v>95.069991670290946</v>
      </c>
    </row>
    <row r="22" spans="1:10" ht="15" customHeight="1" x14ac:dyDescent="0.25">
      <c r="A22" s="51">
        <v>17</v>
      </c>
      <c r="B22" s="51"/>
      <c r="C22" s="51" t="s">
        <v>176</v>
      </c>
      <c r="D22" s="13" t="s">
        <v>38</v>
      </c>
      <c r="E22" s="12">
        <v>96.244623326167797</v>
      </c>
      <c r="F22" s="12">
        <v>0.92904097633760796</v>
      </c>
      <c r="G22" s="12">
        <v>2.2829874901213989</v>
      </c>
      <c r="H22" s="12" t="s">
        <v>25</v>
      </c>
      <c r="I22" s="12">
        <v>0.4267153575299576</v>
      </c>
      <c r="J22" s="12">
        <v>97.418995469417069</v>
      </c>
    </row>
    <row r="23" spans="1:10" ht="15" customHeight="1" x14ac:dyDescent="0.25">
      <c r="A23" s="51">
        <v>18</v>
      </c>
      <c r="B23" s="51"/>
      <c r="C23" s="51" t="s">
        <v>177</v>
      </c>
      <c r="D23" s="13" t="s">
        <v>39</v>
      </c>
      <c r="E23" s="12">
        <v>96.135118685331719</v>
      </c>
      <c r="F23" s="12">
        <v>0.66308933798717296</v>
      </c>
      <c r="G23" s="12">
        <v>3.2017919766811169</v>
      </c>
      <c r="H23" s="12" t="s">
        <v>26</v>
      </c>
      <c r="I23" s="12" t="s">
        <v>26</v>
      </c>
      <c r="J23" s="12">
        <v>97.1586321686313</v>
      </c>
    </row>
    <row r="24" spans="1:10" ht="15" customHeight="1" x14ac:dyDescent="0.25">
      <c r="A24" s="51">
        <v>19</v>
      </c>
      <c r="B24" s="51"/>
      <c r="C24" s="51" t="s">
        <v>178</v>
      </c>
      <c r="D24" s="13" t="s">
        <v>40</v>
      </c>
      <c r="E24" s="12">
        <v>97.175357253763735</v>
      </c>
      <c r="F24" s="12" t="s">
        <v>25</v>
      </c>
      <c r="G24" s="12" t="s">
        <v>25</v>
      </c>
      <c r="H24" s="12">
        <v>1.2306653957928333</v>
      </c>
      <c r="I24" s="12" t="s">
        <v>25</v>
      </c>
      <c r="J24" s="12">
        <v>99.059948267536896</v>
      </c>
    </row>
    <row r="25" spans="1:10" ht="15" customHeight="1" x14ac:dyDescent="0.25">
      <c r="A25" s="51">
        <v>20</v>
      </c>
      <c r="B25" s="51"/>
      <c r="C25" s="51" t="s">
        <v>179</v>
      </c>
      <c r="D25" s="13" t="s">
        <v>41</v>
      </c>
      <c r="E25" s="12">
        <v>99.683194117227103</v>
      </c>
      <c r="F25" s="12" t="s">
        <v>26</v>
      </c>
      <c r="G25" s="12" t="s">
        <v>26</v>
      </c>
      <c r="H25" s="12" t="s">
        <v>26</v>
      </c>
      <c r="I25" s="12" t="s">
        <v>25</v>
      </c>
      <c r="J25" s="12">
        <v>83.529663739558785</v>
      </c>
    </row>
    <row r="26" spans="1:10" ht="15" customHeight="1" x14ac:dyDescent="0.25">
      <c r="A26" s="51">
        <v>21</v>
      </c>
      <c r="B26" s="51"/>
      <c r="C26" s="51" t="s">
        <v>180</v>
      </c>
      <c r="D26" s="13" t="s">
        <v>42</v>
      </c>
      <c r="E26" s="12">
        <v>91.958642484198961</v>
      </c>
      <c r="F26" s="12">
        <v>4.1151415223962626</v>
      </c>
      <c r="G26" s="12" t="s">
        <v>25</v>
      </c>
      <c r="H26" s="12" t="s">
        <v>25</v>
      </c>
      <c r="I26" s="12" t="s">
        <v>25</v>
      </c>
      <c r="J26" s="12">
        <v>92.686864523220663</v>
      </c>
    </row>
    <row r="27" spans="1:10" ht="15" customHeight="1" x14ac:dyDescent="0.25">
      <c r="A27" s="51">
        <v>22</v>
      </c>
      <c r="B27" s="51"/>
      <c r="C27" s="51" t="s">
        <v>181</v>
      </c>
      <c r="D27" s="13" t="s">
        <v>43</v>
      </c>
      <c r="E27" s="12">
        <v>98.71996110857053</v>
      </c>
      <c r="F27" s="12" t="s">
        <v>25</v>
      </c>
      <c r="G27" s="12" t="s">
        <v>25</v>
      </c>
      <c r="H27" s="12" t="s">
        <v>26</v>
      </c>
      <c r="I27" s="12" t="s">
        <v>25</v>
      </c>
      <c r="J27" s="12">
        <v>99.569475171694947</v>
      </c>
    </row>
    <row r="28" spans="1:10" ht="15" customHeight="1" x14ac:dyDescent="0.25">
      <c r="A28" s="51">
        <v>23</v>
      </c>
      <c r="B28" s="51"/>
      <c r="C28" s="51" t="s">
        <v>182</v>
      </c>
      <c r="D28" s="13" t="s">
        <v>44</v>
      </c>
      <c r="E28" s="12">
        <v>92.079445420300743</v>
      </c>
      <c r="F28" s="12">
        <v>4.2860116358171982</v>
      </c>
      <c r="G28" s="12">
        <v>3.3620505843292148</v>
      </c>
      <c r="H28" s="12">
        <v>0.23568621876554743</v>
      </c>
      <c r="I28" s="12" t="s">
        <v>25</v>
      </c>
      <c r="J28" s="12">
        <v>99.007503376011542</v>
      </c>
    </row>
    <row r="29" spans="1:10" ht="15" customHeight="1" x14ac:dyDescent="0.25">
      <c r="A29" s="51">
        <v>24</v>
      </c>
      <c r="B29" s="51"/>
      <c r="C29" s="51" t="s">
        <v>183</v>
      </c>
      <c r="D29" s="13" t="s">
        <v>45</v>
      </c>
      <c r="E29" s="12">
        <v>97.839695222608896</v>
      </c>
      <c r="F29" s="12">
        <v>0.17304412075732897</v>
      </c>
      <c r="G29" s="12">
        <v>1.2099354792635462</v>
      </c>
      <c r="H29" s="12">
        <v>0.50127860378115141</v>
      </c>
      <c r="I29" s="12" t="s">
        <v>25</v>
      </c>
      <c r="J29" s="12">
        <v>99.837942807544721</v>
      </c>
    </row>
    <row r="30" spans="1:10" ht="15" customHeight="1" x14ac:dyDescent="0.25">
      <c r="A30" s="51">
        <v>25</v>
      </c>
      <c r="B30" s="51"/>
      <c r="C30" s="51" t="s">
        <v>184</v>
      </c>
      <c r="D30" s="13" t="s">
        <v>46</v>
      </c>
      <c r="E30" s="12">
        <v>97.400508091939372</v>
      </c>
      <c r="F30" s="12" t="s">
        <v>25</v>
      </c>
      <c r="G30" s="12">
        <v>0.39662856291456927</v>
      </c>
      <c r="H30" s="12" t="s">
        <v>26</v>
      </c>
      <c r="I30" s="12" t="s">
        <v>26</v>
      </c>
      <c r="J30" s="12">
        <v>97.915389678604498</v>
      </c>
    </row>
    <row r="31" spans="1:10" ht="15" customHeight="1" x14ac:dyDescent="0.25">
      <c r="A31" s="51">
        <v>26</v>
      </c>
      <c r="B31" s="51"/>
      <c r="C31" s="51" t="s">
        <v>185</v>
      </c>
      <c r="D31" s="13" t="s">
        <v>47</v>
      </c>
      <c r="E31" s="12">
        <v>96.652764640123834</v>
      </c>
      <c r="F31" s="12">
        <v>2.2615874107833864</v>
      </c>
      <c r="G31" s="12">
        <v>0.9330122968440967</v>
      </c>
      <c r="H31" s="12" t="s">
        <v>25</v>
      </c>
      <c r="I31" s="12" t="s">
        <v>25</v>
      </c>
      <c r="J31" s="12">
        <v>98.740218419468576</v>
      </c>
    </row>
    <row r="32" spans="1:10" ht="15" customHeight="1" x14ac:dyDescent="0.25">
      <c r="A32" s="51">
        <v>27</v>
      </c>
      <c r="B32" s="51"/>
      <c r="C32" s="51" t="s">
        <v>186</v>
      </c>
      <c r="D32" s="13" t="s">
        <v>48</v>
      </c>
      <c r="E32" s="12">
        <v>99.689527858581343</v>
      </c>
      <c r="F32" s="12" t="s">
        <v>25</v>
      </c>
      <c r="G32" s="12" t="s">
        <v>26</v>
      </c>
      <c r="H32" s="12" t="s">
        <v>26</v>
      </c>
      <c r="I32" s="12" t="s">
        <v>26</v>
      </c>
      <c r="J32" s="12">
        <v>100</v>
      </c>
    </row>
    <row r="33" spans="1:10" ht="15" customHeight="1" x14ac:dyDescent="0.25">
      <c r="A33" s="51">
        <v>28</v>
      </c>
      <c r="B33" s="51"/>
      <c r="C33" s="51" t="s">
        <v>187</v>
      </c>
      <c r="D33" s="13" t="s">
        <v>49</v>
      </c>
      <c r="E33" s="12">
        <v>99.301284770705095</v>
      </c>
      <c r="F33" s="12">
        <v>0.11940248188594113</v>
      </c>
      <c r="G33" s="12" t="s">
        <v>25</v>
      </c>
      <c r="H33" s="12" t="s">
        <v>25</v>
      </c>
      <c r="I33" s="12" t="s">
        <v>25</v>
      </c>
      <c r="J33" s="12">
        <v>99.946339119905389</v>
      </c>
    </row>
    <row r="34" spans="1:10" ht="15" customHeight="1" x14ac:dyDescent="0.25">
      <c r="A34" s="51">
        <v>29</v>
      </c>
      <c r="B34" s="51"/>
      <c r="C34" s="51" t="s">
        <v>188</v>
      </c>
      <c r="D34" s="13" t="s">
        <v>50</v>
      </c>
      <c r="E34" s="12">
        <v>91.104542004553977</v>
      </c>
      <c r="F34" s="12">
        <v>7.4749330883234135</v>
      </c>
      <c r="G34" s="12" t="s">
        <v>25</v>
      </c>
      <c r="H34" s="12" t="s">
        <v>25</v>
      </c>
      <c r="I34" s="12" t="s">
        <v>25</v>
      </c>
      <c r="J34" s="12">
        <v>87.491511205209122</v>
      </c>
    </row>
    <row r="35" spans="1:10" ht="15" customHeight="1" x14ac:dyDescent="0.25">
      <c r="A35" s="51">
        <v>30</v>
      </c>
      <c r="B35" s="51"/>
      <c r="C35" s="51" t="s">
        <v>189</v>
      </c>
      <c r="D35" s="13" t="s">
        <v>51</v>
      </c>
      <c r="E35" s="12">
        <v>95.517992590981436</v>
      </c>
      <c r="F35" s="12">
        <v>2.1577989759949179</v>
      </c>
      <c r="G35" s="12">
        <v>2.314886741447348</v>
      </c>
      <c r="H35" s="12" t="s">
        <v>25</v>
      </c>
      <c r="I35" s="12" t="s">
        <v>26</v>
      </c>
      <c r="J35" s="12">
        <v>98.803716247708408</v>
      </c>
    </row>
    <row r="36" spans="1:10" ht="15.75" x14ac:dyDescent="0.25">
      <c r="A36" s="51">
        <v>32</v>
      </c>
      <c r="B36" s="51"/>
      <c r="C36" s="51" t="s">
        <v>191</v>
      </c>
      <c r="D36" s="13" t="s">
        <v>52</v>
      </c>
      <c r="E36" s="12">
        <v>98.356822397311305</v>
      </c>
      <c r="F36" s="12">
        <v>0.73954881973398434</v>
      </c>
      <c r="G36" s="12">
        <v>0.81960715927646288</v>
      </c>
      <c r="H36" s="12" t="s">
        <v>25</v>
      </c>
      <c r="I36" s="12" t="s">
        <v>25</v>
      </c>
      <c r="J36" s="12">
        <v>98.415479002520655</v>
      </c>
    </row>
    <row r="37" spans="1:10" ht="15.75" x14ac:dyDescent="0.25">
      <c r="A37" s="51">
        <v>33</v>
      </c>
      <c r="B37" s="51"/>
      <c r="C37" s="51" t="s">
        <v>192</v>
      </c>
      <c r="D37" s="11" t="s">
        <v>53</v>
      </c>
      <c r="E37" s="12">
        <v>100</v>
      </c>
      <c r="F37" s="12" t="s">
        <v>26</v>
      </c>
      <c r="G37" s="12" t="s">
        <v>26</v>
      </c>
      <c r="H37" s="12" t="s">
        <v>26</v>
      </c>
      <c r="I37" s="12" t="s">
        <v>26</v>
      </c>
      <c r="J37" s="12">
        <v>78.428701180744781</v>
      </c>
    </row>
    <row r="38" spans="1:10" ht="15.75" x14ac:dyDescent="0.25">
      <c r="A38" s="51">
        <v>34</v>
      </c>
      <c r="B38" s="51"/>
      <c r="C38" s="51" t="s">
        <v>193</v>
      </c>
      <c r="D38" s="13" t="s">
        <v>54</v>
      </c>
      <c r="E38" s="12">
        <v>100</v>
      </c>
      <c r="F38" s="12" t="s">
        <v>26</v>
      </c>
      <c r="G38" s="12" t="s">
        <v>26</v>
      </c>
      <c r="H38" s="12" t="s">
        <v>26</v>
      </c>
      <c r="I38" s="12" t="s">
        <v>26</v>
      </c>
      <c r="J38" s="12">
        <v>78.428701180744781</v>
      </c>
    </row>
    <row r="39" spans="1:10" ht="15.75" x14ac:dyDescent="0.25">
      <c r="A39" s="51">
        <v>35</v>
      </c>
      <c r="B39" s="51"/>
      <c r="C39" s="51" t="s">
        <v>194</v>
      </c>
      <c r="D39" s="13" t="s">
        <v>55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</row>
    <row r="40" spans="1:10" ht="15.75" x14ac:dyDescent="0.25">
      <c r="A40" s="51">
        <v>36</v>
      </c>
      <c r="B40" s="51"/>
      <c r="C40" s="51" t="s">
        <v>195</v>
      </c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</row>
    <row r="41" spans="1:10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</row>
    <row r="42" spans="1:10" ht="15.75" x14ac:dyDescent="0.25">
      <c r="D42" s="13" t="s">
        <v>58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</row>
  </sheetData>
  <mergeCells count="2">
    <mergeCell ref="D3:J3"/>
    <mergeCell ref="E1:J1"/>
  </mergeCells>
  <pageMargins left="0.70866141732283472" right="0.31496062992125984" top="0.74803149606299213" bottom="0.74803149606299213" header="0.31496062992125984" footer="0.31496062992125984"/>
  <pageSetup scale="9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42"/>
  <sheetViews>
    <sheetView topLeftCell="D1" workbookViewId="0">
      <selection activeCell="E1" sqref="E1:J1"/>
    </sheetView>
  </sheetViews>
  <sheetFormatPr defaultRowHeight="15" x14ac:dyDescent="0.25"/>
  <cols>
    <col min="1" max="3" width="0" style="3" hidden="1" customWidth="1"/>
    <col min="4" max="4" width="33.296875" style="1" customWidth="1"/>
    <col min="5" max="5" width="11.3984375" style="1" customWidth="1"/>
    <col min="6" max="6" width="9.69921875" style="1" customWidth="1"/>
    <col min="7" max="7" width="9.8984375" style="1" customWidth="1"/>
    <col min="8" max="8" width="9.69921875" style="1" customWidth="1"/>
    <col min="9" max="9" width="11.5" style="1" customWidth="1"/>
    <col min="10" max="10" width="15.59765625" style="1" customWidth="1"/>
    <col min="11" max="16384" width="8.796875" style="3"/>
  </cols>
  <sheetData>
    <row r="1" spans="1:11" ht="93" customHeight="1" x14ac:dyDescent="0.25">
      <c r="E1" s="309" t="s">
        <v>884</v>
      </c>
      <c r="F1" s="309"/>
      <c r="G1" s="309"/>
      <c r="H1" s="309"/>
      <c r="I1" s="309"/>
      <c r="J1" s="309"/>
      <c r="K1" s="2"/>
    </row>
    <row r="2" spans="1:11" ht="25.5" hidden="1" x14ac:dyDescent="0.2">
      <c r="D2" s="52" t="s">
        <v>0</v>
      </c>
      <c r="E2" s="52"/>
      <c r="F2" s="52"/>
      <c r="G2" s="52"/>
      <c r="H2" s="52"/>
      <c r="I2" s="52"/>
      <c r="J2" s="52"/>
    </row>
    <row r="3" spans="1:11" ht="12.75" x14ac:dyDescent="0.2">
      <c r="D3" s="310" t="s">
        <v>236</v>
      </c>
      <c r="E3" s="310"/>
      <c r="F3" s="310"/>
      <c r="G3" s="310"/>
      <c r="H3" s="310"/>
      <c r="I3" s="310"/>
      <c r="J3" s="310"/>
    </row>
    <row r="4" spans="1:11" ht="25.5" hidden="1" x14ac:dyDescent="0.2">
      <c r="D4" s="53"/>
      <c r="E4" s="7" t="s">
        <v>13</v>
      </c>
      <c r="F4" s="7" t="s">
        <v>14</v>
      </c>
      <c r="G4" s="7" t="s">
        <v>15</v>
      </c>
      <c r="H4" s="7" t="s">
        <v>16</v>
      </c>
      <c r="I4" s="7" t="s">
        <v>17</v>
      </c>
      <c r="J4" s="7" t="s">
        <v>18</v>
      </c>
    </row>
    <row r="5" spans="1:11" ht="51" x14ac:dyDescent="0.2">
      <c r="D5" s="53"/>
      <c r="E5" s="40" t="s">
        <v>224</v>
      </c>
      <c r="F5" s="41" t="s">
        <v>225</v>
      </c>
      <c r="G5" s="42" t="s">
        <v>226</v>
      </c>
      <c r="H5" s="42" t="s">
        <v>227</v>
      </c>
      <c r="I5" s="43" t="s">
        <v>228</v>
      </c>
      <c r="J5" s="44" t="s">
        <v>229</v>
      </c>
    </row>
    <row r="6" spans="1:11" ht="12.75" x14ac:dyDescent="0.2">
      <c r="D6" s="8"/>
      <c r="E6" s="46" t="s">
        <v>230</v>
      </c>
      <c r="F6" s="47" t="s">
        <v>231</v>
      </c>
      <c r="G6" s="47" t="s">
        <v>232</v>
      </c>
      <c r="H6" s="47" t="s">
        <v>233</v>
      </c>
      <c r="I6" s="48" t="s">
        <v>234</v>
      </c>
      <c r="J6" s="48" t="s">
        <v>235</v>
      </c>
    </row>
    <row r="7" spans="1:11" s="50" customFormat="1" ht="15.75" x14ac:dyDescent="0.25">
      <c r="A7" s="49">
        <v>1</v>
      </c>
      <c r="B7" s="49"/>
      <c r="C7" s="49" t="s">
        <v>160</v>
      </c>
      <c r="D7" s="9" t="s">
        <v>21</v>
      </c>
      <c r="E7" s="10">
        <v>96.205024371112813</v>
      </c>
      <c r="F7" s="10">
        <v>2.0203333391796758</v>
      </c>
      <c r="G7" s="10">
        <v>0.97985308080266542</v>
      </c>
      <c r="H7" s="10">
        <v>0.10203374979183702</v>
      </c>
      <c r="I7" s="10">
        <v>0.69275545911299885</v>
      </c>
      <c r="J7" s="10">
        <v>97.055314660114405</v>
      </c>
    </row>
    <row r="8" spans="1:11" ht="15" customHeight="1" x14ac:dyDescent="0.25">
      <c r="A8" s="51">
        <v>3</v>
      </c>
      <c r="B8" s="51"/>
      <c r="C8" s="51" t="s">
        <v>162</v>
      </c>
      <c r="D8" s="11" t="s">
        <v>22</v>
      </c>
      <c r="E8" s="12" t="s">
        <v>25</v>
      </c>
      <c r="F8" s="12">
        <v>2.0234926894569392</v>
      </c>
      <c r="G8" s="12">
        <v>0.98138535225632961</v>
      </c>
      <c r="H8" s="12">
        <v>0.10219330779617404</v>
      </c>
      <c r="I8" s="12">
        <v>0.69383877398455018</v>
      </c>
      <c r="J8" s="12">
        <v>97.050709829681423</v>
      </c>
    </row>
    <row r="9" spans="1:11" ht="15" customHeight="1" x14ac:dyDescent="0.25">
      <c r="A9" s="51">
        <v>4</v>
      </c>
      <c r="B9" s="51"/>
      <c r="C9" s="51" t="s">
        <v>163</v>
      </c>
      <c r="D9" s="13" t="s">
        <v>23</v>
      </c>
      <c r="E9" s="12">
        <v>92.664174561241609</v>
      </c>
      <c r="F9" s="12">
        <v>2.0798153234181695</v>
      </c>
      <c r="G9" s="12">
        <v>5.1320476126199335</v>
      </c>
      <c r="H9" s="12" t="s">
        <v>25</v>
      </c>
      <c r="I9" s="12" t="s">
        <v>26</v>
      </c>
      <c r="J9" s="12">
        <v>98.931167754322857</v>
      </c>
    </row>
    <row r="10" spans="1:11" ht="15" customHeight="1" x14ac:dyDescent="0.25">
      <c r="A10" s="51">
        <v>5</v>
      </c>
      <c r="B10" s="51"/>
      <c r="C10" s="51" t="s">
        <v>164</v>
      </c>
      <c r="D10" s="13" t="s">
        <v>24</v>
      </c>
      <c r="E10" s="12" t="s">
        <v>25</v>
      </c>
      <c r="F10" s="12" t="s">
        <v>25</v>
      </c>
      <c r="G10" s="12" t="s">
        <v>25</v>
      </c>
      <c r="H10" s="12" t="s">
        <v>26</v>
      </c>
      <c r="I10" s="12" t="s">
        <v>26</v>
      </c>
      <c r="J10" s="12" t="s">
        <v>25</v>
      </c>
    </row>
    <row r="11" spans="1:11" ht="15" customHeight="1" x14ac:dyDescent="0.25">
      <c r="A11" s="51">
        <v>6</v>
      </c>
      <c r="B11" s="51"/>
      <c r="C11" s="51" t="s">
        <v>165</v>
      </c>
      <c r="D11" s="13" t="s">
        <v>27</v>
      </c>
      <c r="E11" s="12">
        <v>95.330341419076291</v>
      </c>
      <c r="F11" s="12" t="s">
        <v>25</v>
      </c>
      <c r="G11" s="12" t="s">
        <v>25</v>
      </c>
      <c r="H11" s="12" t="s">
        <v>25</v>
      </c>
      <c r="I11" s="12" t="s">
        <v>26</v>
      </c>
      <c r="J11" s="12">
        <v>98.023064250411863</v>
      </c>
    </row>
    <row r="12" spans="1:11" ht="15" customHeight="1" x14ac:dyDescent="0.25">
      <c r="A12" s="51">
        <v>7</v>
      </c>
      <c r="B12" s="51"/>
      <c r="C12" s="51" t="s">
        <v>166</v>
      </c>
      <c r="D12" s="13" t="s">
        <v>28</v>
      </c>
      <c r="E12" s="12">
        <v>95.787641753059617</v>
      </c>
      <c r="F12" s="12" t="s">
        <v>25</v>
      </c>
      <c r="G12" s="12" t="s">
        <v>25</v>
      </c>
      <c r="H12" s="12" t="s">
        <v>25</v>
      </c>
      <c r="I12" s="12" t="s">
        <v>25</v>
      </c>
      <c r="J12" s="12">
        <v>99.878363711216736</v>
      </c>
    </row>
    <row r="13" spans="1:11" ht="15" customHeight="1" x14ac:dyDescent="0.25">
      <c r="A13" s="51">
        <v>8</v>
      </c>
      <c r="B13" s="51"/>
      <c r="C13" s="51" t="s">
        <v>167</v>
      </c>
      <c r="D13" s="13" t="s">
        <v>29</v>
      </c>
      <c r="E13" s="12">
        <v>85.391056362796562</v>
      </c>
      <c r="F13" s="12" t="s">
        <v>25</v>
      </c>
      <c r="G13" s="12" t="s">
        <v>26</v>
      </c>
      <c r="H13" s="12" t="s">
        <v>26</v>
      </c>
      <c r="I13" s="12" t="s">
        <v>25</v>
      </c>
      <c r="J13" s="12">
        <v>85.160749017962701</v>
      </c>
    </row>
    <row r="14" spans="1:11" ht="15" customHeight="1" x14ac:dyDescent="0.25">
      <c r="A14" s="51">
        <v>9</v>
      </c>
      <c r="B14" s="51"/>
      <c r="C14" s="51" t="s">
        <v>168</v>
      </c>
      <c r="D14" s="13" t="s">
        <v>30</v>
      </c>
      <c r="E14" s="12">
        <v>95.557778818953949</v>
      </c>
      <c r="F14" s="12" t="s">
        <v>25</v>
      </c>
      <c r="G14" s="12" t="s">
        <v>26</v>
      </c>
      <c r="H14" s="12" t="s">
        <v>25</v>
      </c>
      <c r="I14" s="12" t="s">
        <v>25</v>
      </c>
      <c r="J14" s="12">
        <v>96.39021090862974</v>
      </c>
    </row>
    <row r="15" spans="1:11" ht="15" customHeight="1" x14ac:dyDescent="0.25">
      <c r="A15" s="51">
        <v>10</v>
      </c>
      <c r="B15" s="51"/>
      <c r="C15" s="51" t="s">
        <v>169</v>
      </c>
      <c r="D15" s="13" t="s">
        <v>31</v>
      </c>
      <c r="E15" s="12">
        <v>97.269283325741839</v>
      </c>
      <c r="F15" s="12" t="s">
        <v>25</v>
      </c>
      <c r="G15" s="12" t="s">
        <v>26</v>
      </c>
      <c r="H15" s="12" t="s">
        <v>26</v>
      </c>
      <c r="I15" s="12" t="s">
        <v>25</v>
      </c>
      <c r="J15" s="12">
        <v>99.800028884716653</v>
      </c>
    </row>
    <row r="16" spans="1:11" ht="15" customHeight="1" x14ac:dyDescent="0.25">
      <c r="A16" s="51">
        <v>11</v>
      </c>
      <c r="B16" s="51"/>
      <c r="C16" s="51" t="s">
        <v>170</v>
      </c>
      <c r="D16" s="13" t="s">
        <v>32</v>
      </c>
      <c r="E16" s="12">
        <v>98.345002344771984</v>
      </c>
      <c r="F16" s="12" t="s">
        <v>25</v>
      </c>
      <c r="G16" s="12" t="s">
        <v>25</v>
      </c>
      <c r="H16" s="12" t="s">
        <v>25</v>
      </c>
      <c r="I16" s="12" t="s">
        <v>25</v>
      </c>
      <c r="J16" s="12">
        <v>98.385809604515131</v>
      </c>
    </row>
    <row r="17" spans="1:10" ht="15" customHeight="1" x14ac:dyDescent="0.25">
      <c r="A17" s="51">
        <v>12</v>
      </c>
      <c r="B17" s="51"/>
      <c r="C17" s="51" t="s">
        <v>171</v>
      </c>
      <c r="D17" s="13" t="s">
        <v>33</v>
      </c>
      <c r="E17" s="12">
        <v>94.871750820348069</v>
      </c>
      <c r="F17" s="12" t="s">
        <v>25</v>
      </c>
      <c r="G17" s="12" t="s">
        <v>26</v>
      </c>
      <c r="H17" s="12" t="s">
        <v>26</v>
      </c>
      <c r="I17" s="12">
        <v>4.6794200010308042</v>
      </c>
      <c r="J17" s="12">
        <v>96.803219544041099</v>
      </c>
    </row>
    <row r="18" spans="1:10" ht="15" customHeight="1" x14ac:dyDescent="0.25">
      <c r="A18" s="51">
        <v>13</v>
      </c>
      <c r="B18" s="51"/>
      <c r="C18" s="51" t="s">
        <v>172</v>
      </c>
      <c r="D18" s="13" t="s">
        <v>34</v>
      </c>
      <c r="E18" s="12">
        <v>98.039354473386183</v>
      </c>
      <c r="F18" s="12" t="s">
        <v>25</v>
      </c>
      <c r="G18" s="12" t="s">
        <v>26</v>
      </c>
      <c r="H18" s="12" t="s">
        <v>25</v>
      </c>
      <c r="I18" s="12" t="s">
        <v>26</v>
      </c>
      <c r="J18" s="12">
        <v>100</v>
      </c>
    </row>
    <row r="19" spans="1:10" ht="15" customHeight="1" x14ac:dyDescent="0.25">
      <c r="A19" s="51">
        <v>14</v>
      </c>
      <c r="B19" s="51"/>
      <c r="C19" s="51" t="s">
        <v>173</v>
      </c>
      <c r="D19" s="13" t="s">
        <v>35</v>
      </c>
      <c r="E19" s="12">
        <v>99.668985011343764</v>
      </c>
      <c r="F19" s="12" t="s">
        <v>25</v>
      </c>
      <c r="G19" s="12" t="s">
        <v>25</v>
      </c>
      <c r="H19" s="12" t="s">
        <v>25</v>
      </c>
      <c r="I19" s="12" t="s">
        <v>25</v>
      </c>
      <c r="J19" s="12">
        <v>98.149991576948395</v>
      </c>
    </row>
    <row r="20" spans="1:10" ht="15" customHeight="1" x14ac:dyDescent="0.25">
      <c r="A20" s="51">
        <v>15</v>
      </c>
      <c r="B20" s="51"/>
      <c r="C20" s="51" t="s">
        <v>174</v>
      </c>
      <c r="D20" s="13" t="s">
        <v>36</v>
      </c>
      <c r="E20" s="12">
        <v>97.540386847956555</v>
      </c>
      <c r="F20" s="12" t="s">
        <v>26</v>
      </c>
      <c r="G20" s="12" t="s">
        <v>25</v>
      </c>
      <c r="H20" s="12" t="s">
        <v>26</v>
      </c>
      <c r="I20" s="12" t="s">
        <v>25</v>
      </c>
      <c r="J20" s="12">
        <v>97.540386847956555</v>
      </c>
    </row>
    <row r="21" spans="1:10" ht="15" customHeight="1" x14ac:dyDescent="0.25">
      <c r="A21" s="51">
        <v>16</v>
      </c>
      <c r="B21" s="51"/>
      <c r="C21" s="51" t="s">
        <v>175</v>
      </c>
      <c r="D21" s="13" t="s">
        <v>37</v>
      </c>
      <c r="E21" s="12">
        <v>95.061492440498441</v>
      </c>
      <c r="F21" s="12">
        <v>2.276103519273037</v>
      </c>
      <c r="G21" s="12" t="s">
        <v>25</v>
      </c>
      <c r="H21" s="12" t="s">
        <v>25</v>
      </c>
      <c r="I21" s="12" t="s">
        <v>25</v>
      </c>
      <c r="J21" s="12">
        <v>94.334645133453222</v>
      </c>
    </row>
    <row r="22" spans="1:10" ht="15" customHeight="1" x14ac:dyDescent="0.25">
      <c r="A22" s="51">
        <v>17</v>
      </c>
      <c r="B22" s="51"/>
      <c r="C22" s="51" t="s">
        <v>176</v>
      </c>
      <c r="D22" s="13" t="s">
        <v>38</v>
      </c>
      <c r="E22" s="12">
        <v>95.030892248665594</v>
      </c>
      <c r="F22" s="12" t="s">
        <v>25</v>
      </c>
      <c r="G22" s="12" t="s">
        <v>25</v>
      </c>
      <c r="H22" s="12" t="s">
        <v>25</v>
      </c>
      <c r="I22" s="12">
        <v>0.62820653251901348</v>
      </c>
      <c r="J22" s="12">
        <v>98.909075837732061</v>
      </c>
    </row>
    <row r="23" spans="1:10" ht="15" customHeight="1" x14ac:dyDescent="0.25">
      <c r="A23" s="51">
        <v>18</v>
      </c>
      <c r="B23" s="51"/>
      <c r="C23" s="51" t="s">
        <v>177</v>
      </c>
      <c r="D23" s="13" t="s">
        <v>39</v>
      </c>
      <c r="E23" s="12">
        <v>97.524679411314239</v>
      </c>
      <c r="F23" s="12">
        <v>0.47423455535289122</v>
      </c>
      <c r="G23" s="12">
        <v>2.0010860333328693</v>
      </c>
      <c r="H23" s="12" t="s">
        <v>26</v>
      </c>
      <c r="I23" s="12" t="s">
        <v>26</v>
      </c>
      <c r="J23" s="12">
        <v>96.531655086952284</v>
      </c>
    </row>
    <row r="24" spans="1:10" ht="15" customHeight="1" x14ac:dyDescent="0.25">
      <c r="A24" s="51">
        <v>19</v>
      </c>
      <c r="B24" s="51"/>
      <c r="C24" s="51" t="s">
        <v>178</v>
      </c>
      <c r="D24" s="13" t="s">
        <v>40</v>
      </c>
      <c r="E24" s="12">
        <v>99.880243653421076</v>
      </c>
      <c r="F24" s="12" t="s">
        <v>25</v>
      </c>
      <c r="G24" s="12" t="s">
        <v>26</v>
      </c>
      <c r="H24" s="12" t="s">
        <v>26</v>
      </c>
      <c r="I24" s="12" t="s">
        <v>26</v>
      </c>
      <c r="J24" s="12">
        <v>98.94918880298458</v>
      </c>
    </row>
    <row r="25" spans="1:10" ht="15" customHeight="1" x14ac:dyDescent="0.25">
      <c r="A25" s="51">
        <v>20</v>
      </c>
      <c r="B25" s="51"/>
      <c r="C25" s="51" t="s">
        <v>179</v>
      </c>
      <c r="D25" s="13" t="s">
        <v>41</v>
      </c>
      <c r="E25" s="12">
        <v>99.672376241278741</v>
      </c>
      <c r="F25" s="12" t="s">
        <v>26</v>
      </c>
      <c r="G25" s="12" t="s">
        <v>26</v>
      </c>
      <c r="H25" s="12" t="s">
        <v>26</v>
      </c>
      <c r="I25" s="12" t="s">
        <v>25</v>
      </c>
      <c r="J25" s="12">
        <v>82.967256081804422</v>
      </c>
    </row>
    <row r="26" spans="1:10" ht="15" customHeight="1" x14ac:dyDescent="0.25">
      <c r="A26" s="51">
        <v>21</v>
      </c>
      <c r="B26" s="51"/>
      <c r="C26" s="51" t="s">
        <v>180</v>
      </c>
      <c r="D26" s="13" t="s">
        <v>42</v>
      </c>
      <c r="E26" s="12">
        <v>91.218700414102713</v>
      </c>
      <c r="F26" s="12">
        <v>4.6364023375517629</v>
      </c>
      <c r="G26" s="12" t="s">
        <v>25</v>
      </c>
      <c r="H26" s="12" t="s">
        <v>26</v>
      </c>
      <c r="I26" s="12" t="s">
        <v>25</v>
      </c>
      <c r="J26" s="12">
        <v>91.760517047873364</v>
      </c>
    </row>
    <row r="27" spans="1:10" ht="15" customHeight="1" x14ac:dyDescent="0.25">
      <c r="A27" s="51">
        <v>22</v>
      </c>
      <c r="B27" s="51"/>
      <c r="C27" s="51" t="s">
        <v>181</v>
      </c>
      <c r="D27" s="13" t="s">
        <v>43</v>
      </c>
      <c r="E27" s="12" t="s">
        <v>25</v>
      </c>
      <c r="F27" s="12" t="s">
        <v>25</v>
      </c>
      <c r="G27" s="12" t="s">
        <v>26</v>
      </c>
      <c r="H27" s="12" t="s">
        <v>26</v>
      </c>
      <c r="I27" s="12" t="s">
        <v>25</v>
      </c>
      <c r="J27" s="12" t="s">
        <v>25</v>
      </c>
    </row>
    <row r="28" spans="1:10" ht="15" customHeight="1" x14ac:dyDescent="0.25">
      <c r="A28" s="51">
        <v>23</v>
      </c>
      <c r="B28" s="51"/>
      <c r="C28" s="51" t="s">
        <v>182</v>
      </c>
      <c r="D28" s="13" t="s">
        <v>44</v>
      </c>
      <c r="E28" s="12">
        <v>91.836134291806928</v>
      </c>
      <c r="F28" s="12">
        <v>5.8474192834983887</v>
      </c>
      <c r="G28" s="12" t="s">
        <v>25</v>
      </c>
      <c r="H28" s="12" t="s">
        <v>25</v>
      </c>
      <c r="I28" s="12" t="s">
        <v>26</v>
      </c>
      <c r="J28" s="12">
        <v>99.746381883956531</v>
      </c>
    </row>
    <row r="29" spans="1:10" ht="15" customHeight="1" x14ac:dyDescent="0.25">
      <c r="A29" s="51">
        <v>24</v>
      </c>
      <c r="B29" s="51"/>
      <c r="C29" s="51" t="s">
        <v>183</v>
      </c>
      <c r="D29" s="13" t="s">
        <v>45</v>
      </c>
      <c r="E29" s="12">
        <v>99.483288059525208</v>
      </c>
      <c r="F29" s="12" t="s">
        <v>26</v>
      </c>
      <c r="G29" s="12" t="s">
        <v>26</v>
      </c>
      <c r="H29" s="12" t="s">
        <v>25</v>
      </c>
      <c r="I29" s="12" t="s">
        <v>25</v>
      </c>
      <c r="J29" s="12">
        <v>99.782242825085618</v>
      </c>
    </row>
    <row r="30" spans="1:10" ht="15" customHeight="1" x14ac:dyDescent="0.25">
      <c r="A30" s="51">
        <v>25</v>
      </c>
      <c r="B30" s="51"/>
      <c r="C30" s="51" t="s">
        <v>184</v>
      </c>
      <c r="D30" s="13" t="s">
        <v>46</v>
      </c>
      <c r="E30" s="12">
        <v>96.558199631538741</v>
      </c>
      <c r="F30" s="12" t="s">
        <v>25</v>
      </c>
      <c r="G30" s="12" t="s">
        <v>25</v>
      </c>
      <c r="H30" s="12" t="s">
        <v>26</v>
      </c>
      <c r="I30" s="12" t="s">
        <v>26</v>
      </c>
      <c r="J30" s="12">
        <v>96.974292573562209</v>
      </c>
    </row>
    <row r="31" spans="1:10" ht="15" customHeight="1" x14ac:dyDescent="0.25">
      <c r="A31" s="51">
        <v>26</v>
      </c>
      <c r="B31" s="51"/>
      <c r="C31" s="51" t="s">
        <v>185</v>
      </c>
      <c r="D31" s="13" t="s">
        <v>47</v>
      </c>
      <c r="E31" s="12">
        <v>96.046743622630757</v>
      </c>
      <c r="F31" s="12" t="s">
        <v>25</v>
      </c>
      <c r="G31" s="12" t="s">
        <v>25</v>
      </c>
      <c r="H31" s="12" t="s">
        <v>25</v>
      </c>
      <c r="I31" s="12" t="s">
        <v>25</v>
      </c>
      <c r="J31" s="12">
        <v>98.455180276471424</v>
      </c>
    </row>
    <row r="32" spans="1:10" ht="15" customHeight="1" x14ac:dyDescent="0.25">
      <c r="A32" s="51">
        <v>27</v>
      </c>
      <c r="B32" s="51"/>
      <c r="C32" s="51" t="s">
        <v>186</v>
      </c>
      <c r="D32" s="13" t="s">
        <v>48</v>
      </c>
      <c r="E32" s="12">
        <v>99.282110981761733</v>
      </c>
      <c r="F32" s="12" t="s">
        <v>25</v>
      </c>
      <c r="G32" s="12" t="s">
        <v>26</v>
      </c>
      <c r="H32" s="12" t="s">
        <v>26</v>
      </c>
      <c r="I32" s="12" t="s">
        <v>26</v>
      </c>
      <c r="J32" s="12">
        <v>100</v>
      </c>
    </row>
    <row r="33" spans="1:10" ht="15" customHeight="1" x14ac:dyDescent="0.25">
      <c r="A33" s="51">
        <v>28</v>
      </c>
      <c r="B33" s="51"/>
      <c r="C33" s="51" t="s">
        <v>187</v>
      </c>
      <c r="D33" s="13" t="s">
        <v>49</v>
      </c>
      <c r="E33" s="12">
        <v>99.987389460741809</v>
      </c>
      <c r="F33" s="12" t="s">
        <v>25</v>
      </c>
      <c r="G33" s="12" t="s">
        <v>25</v>
      </c>
      <c r="H33" s="12" t="s">
        <v>26</v>
      </c>
      <c r="I33" s="12" t="s">
        <v>25</v>
      </c>
      <c r="J33" s="12">
        <v>99.996847365185459</v>
      </c>
    </row>
    <row r="34" spans="1:10" ht="15" customHeight="1" x14ac:dyDescent="0.25">
      <c r="A34" s="51">
        <v>29</v>
      </c>
      <c r="B34" s="51"/>
      <c r="C34" s="51" t="s">
        <v>188</v>
      </c>
      <c r="D34" s="13" t="s">
        <v>50</v>
      </c>
      <c r="E34" s="12">
        <v>90.400482821054439</v>
      </c>
      <c r="F34" s="12">
        <v>8.0665603310772944</v>
      </c>
      <c r="G34" s="12" t="s">
        <v>25</v>
      </c>
      <c r="H34" s="12" t="s">
        <v>25</v>
      </c>
      <c r="I34" s="12" t="s">
        <v>25</v>
      </c>
      <c r="J34" s="12">
        <v>87.122257188429543</v>
      </c>
    </row>
    <row r="35" spans="1:10" ht="15" customHeight="1" x14ac:dyDescent="0.25">
      <c r="A35" s="51">
        <v>30</v>
      </c>
      <c r="B35" s="51"/>
      <c r="C35" s="51" t="s">
        <v>189</v>
      </c>
      <c r="D35" s="13" t="s">
        <v>51</v>
      </c>
      <c r="E35" s="12">
        <v>96.215064646728479</v>
      </c>
      <c r="F35" s="12" t="s">
        <v>25</v>
      </c>
      <c r="G35" s="12" t="s">
        <v>26</v>
      </c>
      <c r="H35" s="12" t="s">
        <v>25</v>
      </c>
      <c r="I35" s="12" t="s">
        <v>26</v>
      </c>
      <c r="J35" s="12">
        <v>100</v>
      </c>
    </row>
    <row r="36" spans="1:10" ht="15.75" x14ac:dyDescent="0.25">
      <c r="A36" s="51">
        <v>32</v>
      </c>
      <c r="B36" s="51"/>
      <c r="C36" s="51" t="s">
        <v>191</v>
      </c>
      <c r="D36" s="13" t="s">
        <v>52</v>
      </c>
      <c r="E36" s="12">
        <v>98.556377409562117</v>
      </c>
      <c r="F36" s="12" t="s">
        <v>25</v>
      </c>
      <c r="G36" s="12" t="s">
        <v>25</v>
      </c>
      <c r="H36" s="12" t="s">
        <v>26</v>
      </c>
      <c r="I36" s="12" t="s">
        <v>25</v>
      </c>
      <c r="J36" s="12">
        <v>98.854312540531396</v>
      </c>
    </row>
    <row r="37" spans="1:10" ht="15.75" x14ac:dyDescent="0.25">
      <c r="A37" s="51">
        <v>33</v>
      </c>
      <c r="B37" s="51"/>
      <c r="C37" s="51" t="s">
        <v>192</v>
      </c>
      <c r="D37" s="11" t="s">
        <v>53</v>
      </c>
      <c r="E37" s="12" t="s">
        <v>25</v>
      </c>
      <c r="F37" s="12" t="s">
        <v>26</v>
      </c>
      <c r="G37" s="12" t="s">
        <v>26</v>
      </c>
      <c r="H37" s="12" t="s">
        <v>26</v>
      </c>
      <c r="I37" s="12" t="s">
        <v>26</v>
      </c>
      <c r="J37" s="12">
        <v>100</v>
      </c>
    </row>
    <row r="38" spans="1:10" ht="15.75" x14ac:dyDescent="0.25">
      <c r="A38" s="51">
        <v>34</v>
      </c>
      <c r="B38" s="51"/>
      <c r="C38" s="51" t="s">
        <v>193</v>
      </c>
      <c r="D38" s="13" t="s">
        <v>54</v>
      </c>
      <c r="E38" s="12" t="s">
        <v>25</v>
      </c>
      <c r="F38" s="12" t="s">
        <v>26</v>
      </c>
      <c r="G38" s="12" t="s">
        <v>26</v>
      </c>
      <c r="H38" s="12" t="s">
        <v>26</v>
      </c>
      <c r="I38" s="12" t="s">
        <v>26</v>
      </c>
      <c r="J38" s="12">
        <v>100</v>
      </c>
    </row>
    <row r="39" spans="1:10" ht="15.75" x14ac:dyDescent="0.25">
      <c r="A39" s="51">
        <v>35</v>
      </c>
      <c r="B39" s="51"/>
      <c r="C39" s="51" t="s">
        <v>194</v>
      </c>
      <c r="D39" s="13" t="s">
        <v>55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</row>
    <row r="40" spans="1:10" ht="15.75" x14ac:dyDescent="0.25">
      <c r="A40" s="51">
        <v>36</v>
      </c>
      <c r="B40" s="51"/>
      <c r="C40" s="51" t="s">
        <v>195</v>
      </c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</row>
    <row r="41" spans="1:10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</row>
    <row r="42" spans="1:10" ht="15.75" x14ac:dyDescent="0.25">
      <c r="D42" s="13" t="s">
        <v>58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</row>
  </sheetData>
  <mergeCells count="2">
    <mergeCell ref="D3:J3"/>
    <mergeCell ref="E1:J1"/>
  </mergeCells>
  <pageMargins left="0.70866141732283472" right="0.31496062992125984" top="0.74803149606299213" bottom="0.74803149606299213" header="0.31496062992125984" footer="0.31496062992125984"/>
  <pageSetup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42"/>
  <sheetViews>
    <sheetView topLeftCell="D1" workbookViewId="0">
      <selection activeCell="E1" sqref="E1:J1"/>
    </sheetView>
  </sheetViews>
  <sheetFormatPr defaultRowHeight="15" x14ac:dyDescent="0.25"/>
  <cols>
    <col min="1" max="3" width="0" style="3" hidden="1" customWidth="1"/>
    <col min="4" max="4" width="33.3984375" style="1" customWidth="1"/>
    <col min="5" max="5" width="11.3984375" style="1" customWidth="1"/>
    <col min="6" max="6" width="9.69921875" style="1" customWidth="1"/>
    <col min="7" max="7" width="9.8984375" style="1" customWidth="1"/>
    <col min="8" max="8" width="9.69921875" style="1" customWidth="1"/>
    <col min="9" max="9" width="11.09765625" style="1" customWidth="1"/>
    <col min="10" max="10" width="15.59765625" style="1" customWidth="1"/>
    <col min="11" max="16384" width="8.796875" style="3"/>
  </cols>
  <sheetData>
    <row r="1" spans="1:11" ht="93" customHeight="1" x14ac:dyDescent="0.25">
      <c r="E1" s="309" t="s">
        <v>783</v>
      </c>
      <c r="F1" s="309"/>
      <c r="G1" s="309"/>
      <c r="H1" s="309"/>
      <c r="I1" s="309"/>
      <c r="J1" s="309"/>
      <c r="K1" s="2"/>
    </row>
    <row r="2" spans="1:11" ht="25.5" hidden="1" x14ac:dyDescent="0.2">
      <c r="D2" s="54" t="s">
        <v>0</v>
      </c>
      <c r="E2" s="54"/>
      <c r="F2" s="54"/>
      <c r="G2" s="54"/>
      <c r="H2" s="54"/>
      <c r="I2" s="54"/>
      <c r="J2" s="54"/>
    </row>
    <row r="3" spans="1:11" ht="12.75" x14ac:dyDescent="0.2">
      <c r="D3" s="310" t="s">
        <v>236</v>
      </c>
      <c r="E3" s="310"/>
      <c r="F3" s="310"/>
      <c r="G3" s="310"/>
      <c r="H3" s="310"/>
      <c r="I3" s="310"/>
      <c r="J3" s="310"/>
    </row>
    <row r="4" spans="1:11" ht="25.5" hidden="1" x14ac:dyDescent="0.2">
      <c r="D4" s="55"/>
      <c r="E4" s="7" t="s">
        <v>13</v>
      </c>
      <c r="F4" s="7" t="s">
        <v>14</v>
      </c>
      <c r="G4" s="7" t="s">
        <v>15</v>
      </c>
      <c r="H4" s="7" t="s">
        <v>16</v>
      </c>
      <c r="I4" s="7" t="s">
        <v>17</v>
      </c>
      <c r="J4" s="7" t="s">
        <v>18</v>
      </c>
    </row>
    <row r="5" spans="1:11" ht="51" x14ac:dyDescent="0.2">
      <c r="D5" s="55"/>
      <c r="E5" s="40" t="s">
        <v>224</v>
      </c>
      <c r="F5" s="41" t="s">
        <v>225</v>
      </c>
      <c r="G5" s="42" t="s">
        <v>226</v>
      </c>
      <c r="H5" s="42" t="s">
        <v>227</v>
      </c>
      <c r="I5" s="43" t="s">
        <v>228</v>
      </c>
      <c r="J5" s="44" t="s">
        <v>229</v>
      </c>
    </row>
    <row r="6" spans="1:11" ht="12.75" x14ac:dyDescent="0.2">
      <c r="D6" s="8"/>
      <c r="E6" s="46" t="s">
        <v>230</v>
      </c>
      <c r="F6" s="47" t="s">
        <v>231</v>
      </c>
      <c r="G6" s="47" t="s">
        <v>232</v>
      </c>
      <c r="H6" s="47" t="s">
        <v>233</v>
      </c>
      <c r="I6" s="48" t="s">
        <v>234</v>
      </c>
      <c r="J6" s="48" t="s">
        <v>235</v>
      </c>
    </row>
    <row r="7" spans="1:11" s="50" customFormat="1" ht="15.75" x14ac:dyDescent="0.25">
      <c r="A7" s="49">
        <v>1</v>
      </c>
      <c r="B7" s="49"/>
      <c r="C7" s="49" t="s">
        <v>160</v>
      </c>
      <c r="D7" s="9" t="s">
        <v>21</v>
      </c>
      <c r="E7" s="10">
        <v>92.49207510584408</v>
      </c>
      <c r="F7" s="10">
        <v>3.1785104130495028</v>
      </c>
      <c r="G7" s="10">
        <v>3.0055816520227254</v>
      </c>
      <c r="H7" s="10">
        <v>0.56139892779332679</v>
      </c>
      <c r="I7" s="10">
        <v>0.76243390129037747</v>
      </c>
      <c r="J7" s="10">
        <v>95.17633928369051</v>
      </c>
    </row>
    <row r="8" spans="1:11" ht="15" customHeight="1" x14ac:dyDescent="0.25">
      <c r="A8" s="51">
        <v>3</v>
      </c>
      <c r="B8" s="51"/>
      <c r="C8" s="51" t="s">
        <v>162</v>
      </c>
      <c r="D8" s="11" t="s">
        <v>22</v>
      </c>
      <c r="E8" s="12" t="s">
        <v>25</v>
      </c>
      <c r="F8" s="12">
        <v>3.1830798271373952</v>
      </c>
      <c r="G8" s="12">
        <v>3.0099024644028511</v>
      </c>
      <c r="H8" s="12">
        <v>0.56220599268732707</v>
      </c>
      <c r="I8" s="12">
        <v>0.76352997327281913</v>
      </c>
      <c r="J8" s="12">
        <v>95.313164415290331</v>
      </c>
    </row>
    <row r="9" spans="1:11" ht="15" customHeight="1" x14ac:dyDescent="0.25">
      <c r="A9" s="51">
        <v>4</v>
      </c>
      <c r="B9" s="51"/>
      <c r="C9" s="51" t="s">
        <v>163</v>
      </c>
      <c r="D9" s="13" t="s">
        <v>23</v>
      </c>
      <c r="E9" s="12">
        <v>85.394150252007478</v>
      </c>
      <c r="F9" s="12">
        <v>5.2068313203603509</v>
      </c>
      <c r="G9" s="12">
        <v>9.1278292963634193</v>
      </c>
      <c r="H9" s="12" t="s">
        <v>25</v>
      </c>
      <c r="I9" s="12" t="s">
        <v>26</v>
      </c>
      <c r="J9" s="12">
        <v>99.960313785667978</v>
      </c>
    </row>
    <row r="10" spans="1:11" ht="15" customHeight="1" x14ac:dyDescent="0.25">
      <c r="A10" s="51">
        <v>5</v>
      </c>
      <c r="B10" s="51"/>
      <c r="C10" s="51" t="s">
        <v>164</v>
      </c>
      <c r="D10" s="13" t="s">
        <v>24</v>
      </c>
      <c r="E10" s="12" t="s">
        <v>25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25</v>
      </c>
    </row>
    <row r="11" spans="1:11" ht="15" customHeight="1" x14ac:dyDescent="0.25">
      <c r="A11" s="51">
        <v>6</v>
      </c>
      <c r="B11" s="51"/>
      <c r="C11" s="51" t="s">
        <v>165</v>
      </c>
      <c r="D11" s="13" t="s">
        <v>27</v>
      </c>
      <c r="E11" s="12">
        <v>90.933395327211443</v>
      </c>
      <c r="F11" s="12" t="s">
        <v>25</v>
      </c>
      <c r="G11" s="12" t="s">
        <v>25</v>
      </c>
      <c r="H11" s="12" t="s">
        <v>25</v>
      </c>
      <c r="I11" s="12" t="s">
        <v>26</v>
      </c>
      <c r="J11" s="12">
        <v>92.095780541671516</v>
      </c>
    </row>
    <row r="12" spans="1:11" ht="15" customHeight="1" x14ac:dyDescent="0.25">
      <c r="A12" s="51">
        <v>7</v>
      </c>
      <c r="B12" s="51"/>
      <c r="C12" s="51" t="s">
        <v>166</v>
      </c>
      <c r="D12" s="13" t="s">
        <v>28</v>
      </c>
      <c r="E12" s="12">
        <v>65.582127687275218</v>
      </c>
      <c r="F12" s="12" t="s">
        <v>25</v>
      </c>
      <c r="G12" s="12" t="s">
        <v>25</v>
      </c>
      <c r="H12" s="12" t="s">
        <v>25</v>
      </c>
      <c r="I12" s="12" t="s">
        <v>26</v>
      </c>
      <c r="J12" s="12">
        <v>65.074373036926133</v>
      </c>
    </row>
    <row r="13" spans="1:11" ht="15" customHeight="1" x14ac:dyDescent="0.25">
      <c r="A13" s="51">
        <v>8</v>
      </c>
      <c r="B13" s="51"/>
      <c r="C13" s="51" t="s">
        <v>167</v>
      </c>
      <c r="D13" s="13" t="s">
        <v>29</v>
      </c>
      <c r="E13" s="12">
        <v>85.402344667165366</v>
      </c>
      <c r="F13" s="12" t="s">
        <v>25</v>
      </c>
      <c r="G13" s="12" t="s">
        <v>26</v>
      </c>
      <c r="H13" s="12" t="s">
        <v>26</v>
      </c>
      <c r="I13" s="12" t="s">
        <v>25</v>
      </c>
      <c r="J13" s="12">
        <v>86.341522013334128</v>
      </c>
    </row>
    <row r="14" spans="1:11" ht="15" customHeight="1" x14ac:dyDescent="0.25">
      <c r="A14" s="51">
        <v>9</v>
      </c>
      <c r="B14" s="51"/>
      <c r="C14" s="51" t="s">
        <v>168</v>
      </c>
      <c r="D14" s="13" t="s">
        <v>30</v>
      </c>
      <c r="E14" s="12">
        <v>83.894446818228701</v>
      </c>
      <c r="F14" s="12" t="s">
        <v>25</v>
      </c>
      <c r="G14" s="12" t="s">
        <v>25</v>
      </c>
      <c r="H14" s="12" t="s">
        <v>26</v>
      </c>
      <c r="I14" s="12" t="s">
        <v>26</v>
      </c>
      <c r="J14" s="12">
        <v>100</v>
      </c>
    </row>
    <row r="15" spans="1:11" ht="15" customHeight="1" x14ac:dyDescent="0.25">
      <c r="A15" s="51">
        <v>10</v>
      </c>
      <c r="B15" s="51"/>
      <c r="C15" s="51" t="s">
        <v>169</v>
      </c>
      <c r="D15" s="13" t="s">
        <v>31</v>
      </c>
      <c r="E15" s="12">
        <v>95.341931891992203</v>
      </c>
      <c r="F15" s="12" t="s">
        <v>25</v>
      </c>
      <c r="G15" s="12" t="s">
        <v>25</v>
      </c>
      <c r="H15" s="12" t="s">
        <v>25</v>
      </c>
      <c r="I15" s="12" t="s">
        <v>26</v>
      </c>
      <c r="J15" s="12">
        <v>95.341931891992203</v>
      </c>
    </row>
    <row r="16" spans="1:11" ht="15" customHeight="1" x14ac:dyDescent="0.25">
      <c r="A16" s="51">
        <v>11</v>
      </c>
      <c r="B16" s="51"/>
      <c r="C16" s="51" t="s">
        <v>170</v>
      </c>
      <c r="D16" s="13" t="s">
        <v>32</v>
      </c>
      <c r="E16" s="12">
        <v>100</v>
      </c>
      <c r="F16" s="12" t="s">
        <v>26</v>
      </c>
      <c r="G16" s="12" t="s">
        <v>26</v>
      </c>
      <c r="H16" s="12" t="s">
        <v>26</v>
      </c>
      <c r="I16" s="12" t="s">
        <v>26</v>
      </c>
      <c r="J16" s="12">
        <v>100</v>
      </c>
    </row>
    <row r="17" spans="1:10" ht="15" customHeight="1" x14ac:dyDescent="0.25">
      <c r="A17" s="51">
        <v>12</v>
      </c>
      <c r="B17" s="51"/>
      <c r="C17" s="51" t="s">
        <v>171</v>
      </c>
      <c r="D17" s="13" t="s">
        <v>33</v>
      </c>
      <c r="E17" s="12">
        <v>96.232091690544408</v>
      </c>
      <c r="F17" s="12" t="s">
        <v>25</v>
      </c>
      <c r="G17" s="12">
        <v>2.5644699140401146</v>
      </c>
      <c r="H17" s="12" t="s">
        <v>26</v>
      </c>
      <c r="I17" s="12" t="s">
        <v>26</v>
      </c>
      <c r="J17" s="12">
        <v>100</v>
      </c>
    </row>
    <row r="18" spans="1:10" ht="15" customHeight="1" x14ac:dyDescent="0.25">
      <c r="A18" s="51">
        <v>13</v>
      </c>
      <c r="B18" s="51"/>
      <c r="C18" s="51" t="s">
        <v>172</v>
      </c>
      <c r="D18" s="13" t="s">
        <v>34</v>
      </c>
      <c r="E18" s="12">
        <v>97.264548718376886</v>
      </c>
      <c r="F18" s="12" t="s">
        <v>26</v>
      </c>
      <c r="G18" s="12" t="s">
        <v>25</v>
      </c>
      <c r="H18" s="12" t="s">
        <v>25</v>
      </c>
      <c r="I18" s="12" t="s">
        <v>25</v>
      </c>
      <c r="J18" s="12">
        <v>99.963471654003499</v>
      </c>
    </row>
    <row r="19" spans="1:10" ht="15" customHeight="1" x14ac:dyDescent="0.25">
      <c r="A19" s="51">
        <v>14</v>
      </c>
      <c r="B19" s="51"/>
      <c r="C19" s="51" t="s">
        <v>173</v>
      </c>
      <c r="D19" s="13" t="s">
        <v>35</v>
      </c>
      <c r="E19" s="12">
        <v>99.46815858543998</v>
      </c>
      <c r="F19" s="12" t="s">
        <v>25</v>
      </c>
      <c r="G19" s="12" t="s">
        <v>25</v>
      </c>
      <c r="H19" s="12" t="s">
        <v>25</v>
      </c>
      <c r="I19" s="12" t="s">
        <v>26</v>
      </c>
      <c r="J19" s="12">
        <v>99.778974996546481</v>
      </c>
    </row>
    <row r="20" spans="1:10" ht="15" customHeight="1" x14ac:dyDescent="0.25">
      <c r="A20" s="51">
        <v>15</v>
      </c>
      <c r="B20" s="51"/>
      <c r="C20" s="51" t="s">
        <v>174</v>
      </c>
      <c r="D20" s="13" t="s">
        <v>36</v>
      </c>
      <c r="E20" s="12">
        <v>98.457949468190264</v>
      </c>
      <c r="F20" s="12" t="s">
        <v>26</v>
      </c>
      <c r="G20" s="12" t="s">
        <v>26</v>
      </c>
      <c r="H20" s="12" t="s">
        <v>26</v>
      </c>
      <c r="I20" s="12" t="s">
        <v>25</v>
      </c>
      <c r="J20" s="12">
        <v>98.457949468190264</v>
      </c>
    </row>
    <row r="21" spans="1:10" ht="15" customHeight="1" x14ac:dyDescent="0.25">
      <c r="A21" s="51">
        <v>16</v>
      </c>
      <c r="B21" s="51"/>
      <c r="C21" s="51" t="s">
        <v>175</v>
      </c>
      <c r="D21" s="13" t="s">
        <v>37</v>
      </c>
      <c r="E21" s="12">
        <v>97.242497972424985</v>
      </c>
      <c r="F21" s="12" t="s">
        <v>26</v>
      </c>
      <c r="G21" s="12" t="s">
        <v>25</v>
      </c>
      <c r="H21" s="12" t="s">
        <v>26</v>
      </c>
      <c r="I21" s="12" t="s">
        <v>25</v>
      </c>
      <c r="J21" s="12">
        <v>99.188969991889707</v>
      </c>
    </row>
    <row r="22" spans="1:10" ht="15" customHeight="1" x14ac:dyDescent="0.25">
      <c r="A22" s="51">
        <v>17</v>
      </c>
      <c r="B22" s="51"/>
      <c r="C22" s="51" t="s">
        <v>176</v>
      </c>
      <c r="D22" s="13" t="s">
        <v>38</v>
      </c>
      <c r="E22" s="12">
        <v>99.067599067599062</v>
      </c>
      <c r="F22" s="12" t="s">
        <v>25</v>
      </c>
      <c r="G22" s="12" t="s">
        <v>25</v>
      </c>
      <c r="H22" s="12" t="s">
        <v>26</v>
      </c>
      <c r="I22" s="12" t="s">
        <v>26</v>
      </c>
      <c r="J22" s="12">
        <v>94.75524475524476</v>
      </c>
    </row>
    <row r="23" spans="1:10" ht="15" customHeight="1" x14ac:dyDescent="0.25">
      <c r="A23" s="51">
        <v>18</v>
      </c>
      <c r="B23" s="51"/>
      <c r="C23" s="51" t="s">
        <v>177</v>
      </c>
      <c r="D23" s="13" t="s">
        <v>39</v>
      </c>
      <c r="E23" s="12">
        <v>92.108894034872549</v>
      </c>
      <c r="F23" s="12">
        <v>1.210292325939792</v>
      </c>
      <c r="G23" s="12">
        <v>6.6808136391876518</v>
      </c>
      <c r="H23" s="12" t="s">
        <v>26</v>
      </c>
      <c r="I23" s="12" t="s">
        <v>26</v>
      </c>
      <c r="J23" s="12">
        <v>98.975285830704308</v>
      </c>
    </row>
    <row r="24" spans="1:10" ht="15" customHeight="1" x14ac:dyDescent="0.25">
      <c r="A24" s="51">
        <v>19</v>
      </c>
      <c r="B24" s="51"/>
      <c r="C24" s="51" t="s">
        <v>178</v>
      </c>
      <c r="D24" s="13" t="s">
        <v>40</v>
      </c>
      <c r="E24" s="12">
        <v>76.492317243520091</v>
      </c>
      <c r="F24" s="12" t="s">
        <v>25</v>
      </c>
      <c r="G24" s="12" t="s">
        <v>25</v>
      </c>
      <c r="H24" s="12">
        <v>10.64100574266646</v>
      </c>
      <c r="I24" s="12" t="s">
        <v>25</v>
      </c>
      <c r="J24" s="12">
        <v>99.906875679031501</v>
      </c>
    </row>
    <row r="25" spans="1:10" ht="15" customHeight="1" x14ac:dyDescent="0.25">
      <c r="A25" s="51">
        <v>20</v>
      </c>
      <c r="B25" s="51"/>
      <c r="C25" s="51" t="s">
        <v>179</v>
      </c>
      <c r="D25" s="13" t="s">
        <v>41</v>
      </c>
      <c r="E25" s="12">
        <v>100</v>
      </c>
      <c r="F25" s="12" t="s">
        <v>26</v>
      </c>
      <c r="G25" s="12" t="s">
        <v>26</v>
      </c>
      <c r="H25" s="12" t="s">
        <v>26</v>
      </c>
      <c r="I25" s="12" t="s">
        <v>26</v>
      </c>
      <c r="J25" s="12">
        <v>100</v>
      </c>
    </row>
    <row r="26" spans="1:10" ht="15" customHeight="1" x14ac:dyDescent="0.25">
      <c r="A26" s="51">
        <v>21</v>
      </c>
      <c r="B26" s="51"/>
      <c r="C26" s="51" t="s">
        <v>180</v>
      </c>
      <c r="D26" s="13" t="s">
        <v>42</v>
      </c>
      <c r="E26" s="12">
        <v>97.536777283612722</v>
      </c>
      <c r="F26" s="12" t="s">
        <v>26</v>
      </c>
      <c r="G26" s="12" t="s">
        <v>26</v>
      </c>
      <c r="H26" s="12" t="s">
        <v>25</v>
      </c>
      <c r="I26" s="12" t="s">
        <v>26</v>
      </c>
      <c r="J26" s="12">
        <v>100</v>
      </c>
    </row>
    <row r="27" spans="1:10" ht="15" customHeight="1" x14ac:dyDescent="0.25">
      <c r="A27" s="51">
        <v>22</v>
      </c>
      <c r="B27" s="51"/>
      <c r="C27" s="51" t="s">
        <v>181</v>
      </c>
      <c r="D27" s="13" t="s">
        <v>43</v>
      </c>
      <c r="E27" s="12" t="s">
        <v>25</v>
      </c>
      <c r="F27" s="12" t="s">
        <v>26</v>
      </c>
      <c r="G27" s="12" t="s">
        <v>25</v>
      </c>
      <c r="H27" s="12" t="s">
        <v>26</v>
      </c>
      <c r="I27" s="12" t="s">
        <v>26</v>
      </c>
      <c r="J27" s="12" t="s">
        <v>25</v>
      </c>
    </row>
    <row r="28" spans="1:10" ht="15" customHeight="1" x14ac:dyDescent="0.25">
      <c r="A28" s="51">
        <v>23</v>
      </c>
      <c r="B28" s="51"/>
      <c r="C28" s="51" t="s">
        <v>182</v>
      </c>
      <c r="D28" s="13" t="s">
        <v>44</v>
      </c>
      <c r="E28" s="12">
        <v>92.485891982578934</v>
      </c>
      <c r="F28" s="12">
        <v>1.6777101798030809</v>
      </c>
      <c r="G28" s="12" t="s">
        <v>25</v>
      </c>
      <c r="H28" s="12" t="s">
        <v>25</v>
      </c>
      <c r="I28" s="12" t="s">
        <v>25</v>
      </c>
      <c r="J28" s="12">
        <v>97.77322103407954</v>
      </c>
    </row>
    <row r="29" spans="1:10" ht="15" customHeight="1" x14ac:dyDescent="0.25">
      <c r="A29" s="51">
        <v>24</v>
      </c>
      <c r="B29" s="51"/>
      <c r="C29" s="51" t="s">
        <v>183</v>
      </c>
      <c r="D29" s="13" t="s">
        <v>45</v>
      </c>
      <c r="E29" s="12">
        <v>93.057718120805376</v>
      </c>
      <c r="F29" s="12">
        <v>0.676510067114094</v>
      </c>
      <c r="G29" s="12">
        <v>4.7302013422818794</v>
      </c>
      <c r="H29" s="12" t="s">
        <v>25</v>
      </c>
      <c r="I29" s="12" t="s">
        <v>26</v>
      </c>
      <c r="J29" s="12">
        <v>100</v>
      </c>
    </row>
    <row r="30" spans="1:10" ht="15" customHeight="1" x14ac:dyDescent="0.25">
      <c r="A30" s="51">
        <v>25</v>
      </c>
      <c r="B30" s="51"/>
      <c r="C30" s="51" t="s">
        <v>184</v>
      </c>
      <c r="D30" s="13" t="s">
        <v>46</v>
      </c>
      <c r="E30" s="12">
        <v>99.081914473883884</v>
      </c>
      <c r="F30" s="12" t="s">
        <v>26</v>
      </c>
      <c r="G30" s="12" t="s">
        <v>25</v>
      </c>
      <c r="H30" s="12" t="s">
        <v>26</v>
      </c>
      <c r="I30" s="12" t="s">
        <v>26</v>
      </c>
      <c r="J30" s="12">
        <v>100</v>
      </c>
    </row>
    <row r="31" spans="1:10" ht="15" customHeight="1" x14ac:dyDescent="0.25">
      <c r="A31" s="51">
        <v>26</v>
      </c>
      <c r="B31" s="51"/>
      <c r="C31" s="51" t="s">
        <v>185</v>
      </c>
      <c r="D31" s="13" t="s">
        <v>47</v>
      </c>
      <c r="E31" s="12">
        <v>98.512816026594351</v>
      </c>
      <c r="F31" s="12" t="s">
        <v>25</v>
      </c>
      <c r="G31" s="12" t="s">
        <v>25</v>
      </c>
      <c r="H31" s="12" t="s">
        <v>26</v>
      </c>
      <c r="I31" s="12" t="s">
        <v>26</v>
      </c>
      <c r="J31" s="12">
        <v>99.615081795118542</v>
      </c>
    </row>
    <row r="32" spans="1:10" ht="15" customHeight="1" x14ac:dyDescent="0.25">
      <c r="A32" s="51">
        <v>27</v>
      </c>
      <c r="B32" s="51"/>
      <c r="C32" s="51" t="s">
        <v>186</v>
      </c>
      <c r="D32" s="13" t="s">
        <v>48</v>
      </c>
      <c r="E32" s="12">
        <v>100</v>
      </c>
      <c r="F32" s="12" t="s">
        <v>26</v>
      </c>
      <c r="G32" s="12" t="s">
        <v>26</v>
      </c>
      <c r="H32" s="12" t="s">
        <v>26</v>
      </c>
      <c r="I32" s="12" t="s">
        <v>26</v>
      </c>
      <c r="J32" s="12">
        <v>100</v>
      </c>
    </row>
    <row r="33" spans="1:10" ht="15" customHeight="1" x14ac:dyDescent="0.25">
      <c r="A33" s="51">
        <v>28</v>
      </c>
      <c r="B33" s="51"/>
      <c r="C33" s="51" t="s">
        <v>187</v>
      </c>
      <c r="D33" s="13" t="s">
        <v>49</v>
      </c>
      <c r="E33" s="12">
        <v>93.68418335742308</v>
      </c>
      <c r="F33" s="12" t="s">
        <v>25</v>
      </c>
      <c r="G33" s="12" t="s">
        <v>25</v>
      </c>
      <c r="H33" s="12" t="s">
        <v>25</v>
      </c>
      <c r="I33" s="12" t="s">
        <v>25</v>
      </c>
      <c r="J33" s="12">
        <v>99.53283088994425</v>
      </c>
    </row>
    <row r="34" spans="1:10" ht="15" customHeight="1" x14ac:dyDescent="0.25">
      <c r="A34" s="51">
        <v>29</v>
      </c>
      <c r="B34" s="51"/>
      <c r="C34" s="51" t="s">
        <v>188</v>
      </c>
      <c r="D34" s="13" t="s">
        <v>50</v>
      </c>
      <c r="E34" s="12">
        <v>100</v>
      </c>
      <c r="F34" s="12" t="s">
        <v>26</v>
      </c>
      <c r="G34" s="12" t="s">
        <v>26</v>
      </c>
      <c r="H34" s="12" t="s">
        <v>26</v>
      </c>
      <c r="I34" s="12" t="s">
        <v>26</v>
      </c>
      <c r="J34" s="12">
        <v>92.156862745098039</v>
      </c>
    </row>
    <row r="35" spans="1:10" ht="15" customHeight="1" x14ac:dyDescent="0.25">
      <c r="A35" s="51">
        <v>30</v>
      </c>
      <c r="B35" s="51"/>
      <c r="C35" s="51" t="s">
        <v>189</v>
      </c>
      <c r="D35" s="13" t="s">
        <v>51</v>
      </c>
      <c r="E35" s="12">
        <v>95.007030245011521</v>
      </c>
      <c r="F35" s="12" t="s">
        <v>25</v>
      </c>
      <c r="G35" s="12">
        <v>4.0117270469979358</v>
      </c>
      <c r="H35" s="12" t="s">
        <v>25</v>
      </c>
      <c r="I35" s="12" t="s">
        <v>26</v>
      </c>
      <c r="J35" s="12">
        <v>97.926825620007776</v>
      </c>
    </row>
    <row r="36" spans="1:10" ht="15.75" x14ac:dyDescent="0.25">
      <c r="A36" s="51">
        <v>32</v>
      </c>
      <c r="B36" s="51"/>
      <c r="C36" s="51" t="s">
        <v>191</v>
      </c>
      <c r="D36" s="13" t="s">
        <v>52</v>
      </c>
      <c r="E36" s="12">
        <v>97.282251126069127</v>
      </c>
      <c r="F36" s="12" t="s">
        <v>25</v>
      </c>
      <c r="G36" s="12" t="s">
        <v>25</v>
      </c>
      <c r="H36" s="12" t="s">
        <v>25</v>
      </c>
      <c r="I36" s="12" t="s">
        <v>25</v>
      </c>
      <c r="J36" s="12">
        <v>96.052431803228913</v>
      </c>
    </row>
    <row r="37" spans="1:10" ht="15.75" x14ac:dyDescent="0.25">
      <c r="A37" s="51">
        <v>33</v>
      </c>
      <c r="B37" s="51"/>
      <c r="C37" s="51" t="s">
        <v>192</v>
      </c>
      <c r="D37" s="11" t="s">
        <v>53</v>
      </c>
      <c r="E37" s="12" t="s">
        <v>25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</row>
    <row r="38" spans="1:10" ht="15.75" x14ac:dyDescent="0.25">
      <c r="A38" s="51">
        <v>34</v>
      </c>
      <c r="B38" s="51"/>
      <c r="C38" s="51" t="s">
        <v>193</v>
      </c>
      <c r="D38" s="13" t="s">
        <v>54</v>
      </c>
      <c r="E38" s="12" t="s">
        <v>25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</row>
    <row r="39" spans="1:10" ht="15.75" x14ac:dyDescent="0.25">
      <c r="A39" s="51">
        <v>35</v>
      </c>
      <c r="B39" s="51"/>
      <c r="C39" s="51" t="s">
        <v>194</v>
      </c>
      <c r="D39" s="13" t="s">
        <v>55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</row>
    <row r="40" spans="1:10" ht="15.75" x14ac:dyDescent="0.25">
      <c r="A40" s="51">
        <v>36</v>
      </c>
      <c r="B40" s="51"/>
      <c r="C40" s="51" t="s">
        <v>195</v>
      </c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</row>
    <row r="41" spans="1:10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</row>
    <row r="42" spans="1:10" ht="15.75" x14ac:dyDescent="0.25">
      <c r="D42" s="13" t="s">
        <v>58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</row>
  </sheetData>
  <mergeCells count="2">
    <mergeCell ref="D3:J3"/>
    <mergeCell ref="E1:J1"/>
  </mergeCells>
  <pageMargins left="0.70866141732283472" right="0.31496062992125984" top="0.74803149606299213" bottom="0.74803149606299213" header="0.31496062992125984" footer="0.31496062992125984"/>
  <pageSetup scale="9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42"/>
  <sheetViews>
    <sheetView topLeftCell="D1" workbookViewId="0">
      <selection activeCell="E1" sqref="E1:J1"/>
    </sheetView>
  </sheetViews>
  <sheetFormatPr defaultRowHeight="15" x14ac:dyDescent="0.25"/>
  <cols>
    <col min="1" max="3" width="0" style="3" hidden="1" customWidth="1"/>
    <col min="4" max="4" width="33.09765625" style="1" customWidth="1"/>
    <col min="5" max="5" width="11.3984375" style="1" customWidth="1"/>
    <col min="6" max="6" width="9.69921875" style="1" customWidth="1"/>
    <col min="7" max="7" width="9.8984375" style="1" customWidth="1"/>
    <col min="8" max="8" width="9.69921875" style="1" customWidth="1"/>
    <col min="9" max="9" width="11.5" style="1" customWidth="1"/>
    <col min="10" max="10" width="15.59765625" style="1" customWidth="1"/>
    <col min="11" max="16384" width="8.796875" style="3"/>
  </cols>
  <sheetData>
    <row r="1" spans="1:11" ht="93" customHeight="1" x14ac:dyDescent="0.25">
      <c r="E1" s="309" t="s">
        <v>784</v>
      </c>
      <c r="F1" s="309"/>
      <c r="G1" s="309"/>
      <c r="H1" s="309"/>
      <c r="I1" s="309"/>
      <c r="J1" s="309"/>
      <c r="K1" s="2"/>
    </row>
    <row r="2" spans="1:11" ht="25.5" hidden="1" x14ac:dyDescent="0.2">
      <c r="D2" s="56" t="s">
        <v>0</v>
      </c>
      <c r="E2" s="56"/>
      <c r="F2" s="56"/>
      <c r="G2" s="56"/>
      <c r="H2" s="56"/>
      <c r="I2" s="56"/>
      <c r="J2" s="56"/>
    </row>
    <row r="3" spans="1:11" ht="12.75" x14ac:dyDescent="0.2">
      <c r="D3" s="310" t="s">
        <v>236</v>
      </c>
      <c r="E3" s="310"/>
      <c r="F3" s="310"/>
      <c r="G3" s="310"/>
      <c r="H3" s="310"/>
      <c r="I3" s="310"/>
      <c r="J3" s="310"/>
    </row>
    <row r="4" spans="1:11" ht="25.5" hidden="1" x14ac:dyDescent="0.2">
      <c r="D4" s="57"/>
      <c r="E4" s="7" t="s">
        <v>13</v>
      </c>
      <c r="F4" s="7" t="s">
        <v>14</v>
      </c>
      <c r="G4" s="7" t="s">
        <v>15</v>
      </c>
      <c r="H4" s="7" t="s">
        <v>16</v>
      </c>
      <c r="I4" s="7" t="s">
        <v>17</v>
      </c>
      <c r="J4" s="7" t="s">
        <v>18</v>
      </c>
    </row>
    <row r="5" spans="1:11" ht="51" x14ac:dyDescent="0.2">
      <c r="D5" s="57"/>
      <c r="E5" s="40" t="s">
        <v>224</v>
      </c>
      <c r="F5" s="41" t="s">
        <v>225</v>
      </c>
      <c r="G5" s="42" t="s">
        <v>226</v>
      </c>
      <c r="H5" s="42" t="s">
        <v>227</v>
      </c>
      <c r="I5" s="43" t="s">
        <v>228</v>
      </c>
      <c r="J5" s="44" t="s">
        <v>229</v>
      </c>
    </row>
    <row r="6" spans="1:11" ht="12.75" x14ac:dyDescent="0.2">
      <c r="D6" s="8"/>
      <c r="E6" s="46" t="s">
        <v>230</v>
      </c>
      <c r="F6" s="47" t="s">
        <v>231</v>
      </c>
      <c r="G6" s="47" t="s">
        <v>232</v>
      </c>
      <c r="H6" s="47" t="s">
        <v>233</v>
      </c>
      <c r="I6" s="48" t="s">
        <v>234</v>
      </c>
      <c r="J6" s="48" t="s">
        <v>235</v>
      </c>
    </row>
    <row r="7" spans="1:11" s="50" customFormat="1" ht="15.75" x14ac:dyDescent="0.25">
      <c r="A7" s="49">
        <v>1</v>
      </c>
      <c r="B7" s="49"/>
      <c r="C7" s="49" t="s">
        <v>160</v>
      </c>
      <c r="D7" s="9" t="s">
        <v>21</v>
      </c>
      <c r="E7" s="10">
        <v>96.462386375777996</v>
      </c>
      <c r="F7" s="10">
        <v>1.0777195677922862</v>
      </c>
      <c r="G7" s="10">
        <v>1.3308082553935978</v>
      </c>
      <c r="H7" s="10">
        <v>0.70375739139527027</v>
      </c>
      <c r="I7" s="10">
        <v>0.4253284096408535</v>
      </c>
      <c r="J7" s="10">
        <v>98.939907220812515</v>
      </c>
    </row>
    <row r="8" spans="1:11" ht="15" customHeight="1" x14ac:dyDescent="0.25">
      <c r="A8" s="51">
        <v>3</v>
      </c>
      <c r="B8" s="51"/>
      <c r="C8" s="51" t="s">
        <v>162</v>
      </c>
      <c r="D8" s="11" t="s">
        <v>22</v>
      </c>
      <c r="E8" s="12">
        <v>96.462386375777996</v>
      </c>
      <c r="F8" s="12">
        <v>1.0777195677922862</v>
      </c>
      <c r="G8" s="12">
        <v>1.3308082553935978</v>
      </c>
      <c r="H8" s="12">
        <v>0.70375739139527027</v>
      </c>
      <c r="I8" s="12">
        <v>0.4253284096408535</v>
      </c>
      <c r="J8" s="12">
        <v>98.939907220812515</v>
      </c>
    </row>
    <row r="9" spans="1:11" ht="15" customHeight="1" x14ac:dyDescent="0.25">
      <c r="A9" s="51">
        <v>4</v>
      </c>
      <c r="B9" s="51"/>
      <c r="C9" s="51" t="s">
        <v>163</v>
      </c>
      <c r="D9" s="13" t="s">
        <v>23</v>
      </c>
      <c r="E9" s="12">
        <v>96.095821288678309</v>
      </c>
      <c r="F9" s="12">
        <v>1.8558746557651848</v>
      </c>
      <c r="G9" s="12">
        <v>2.0397516377880027</v>
      </c>
      <c r="H9" s="12" t="s">
        <v>25</v>
      </c>
      <c r="I9" s="12" t="s">
        <v>26</v>
      </c>
      <c r="J9" s="12">
        <v>98.928382053606555</v>
      </c>
    </row>
    <row r="10" spans="1:11" ht="15" customHeight="1" x14ac:dyDescent="0.25">
      <c r="A10" s="51">
        <v>5</v>
      </c>
      <c r="B10" s="51"/>
      <c r="C10" s="51" t="s">
        <v>164</v>
      </c>
      <c r="D10" s="13" t="s">
        <v>24</v>
      </c>
      <c r="E10" s="12">
        <v>97.98545047565753</v>
      </c>
      <c r="F10" s="12" t="s">
        <v>26</v>
      </c>
      <c r="G10" s="12">
        <v>1.5948517067711248</v>
      </c>
      <c r="H10" s="12" t="s">
        <v>26</v>
      </c>
      <c r="I10" s="12" t="s">
        <v>25</v>
      </c>
      <c r="J10" s="12">
        <v>98.964745383324001</v>
      </c>
    </row>
    <row r="11" spans="1:11" ht="15" customHeight="1" x14ac:dyDescent="0.25">
      <c r="A11" s="51">
        <v>6</v>
      </c>
      <c r="B11" s="51"/>
      <c r="C11" s="51" t="s">
        <v>165</v>
      </c>
      <c r="D11" s="13" t="s">
        <v>27</v>
      </c>
      <c r="E11" s="12">
        <v>71.590909090909093</v>
      </c>
      <c r="F11" s="12">
        <v>28.40909090909091</v>
      </c>
      <c r="G11" s="12" t="s">
        <v>26</v>
      </c>
      <c r="H11" s="12" t="s">
        <v>26</v>
      </c>
      <c r="I11" s="12" t="s">
        <v>26</v>
      </c>
      <c r="J11" s="12">
        <v>100</v>
      </c>
    </row>
    <row r="12" spans="1:11" ht="15" customHeight="1" x14ac:dyDescent="0.25">
      <c r="A12" s="51">
        <v>7</v>
      </c>
      <c r="B12" s="51"/>
      <c r="C12" s="51" t="s">
        <v>166</v>
      </c>
      <c r="D12" s="13" t="s">
        <v>28</v>
      </c>
      <c r="E12" s="12">
        <v>96.99113935940386</v>
      </c>
      <c r="F12" s="12" t="s">
        <v>26</v>
      </c>
      <c r="G12" s="12" t="s">
        <v>25</v>
      </c>
      <c r="H12" s="12">
        <v>2.3983218009330285</v>
      </c>
      <c r="I12" s="12">
        <v>0.56670528194370517</v>
      </c>
      <c r="J12" s="12">
        <v>97.658035630420486</v>
      </c>
    </row>
    <row r="13" spans="1:11" ht="15" customHeight="1" x14ac:dyDescent="0.25">
      <c r="A13" s="51">
        <v>8</v>
      </c>
      <c r="B13" s="51"/>
      <c r="C13" s="51" t="s">
        <v>167</v>
      </c>
      <c r="D13" s="13" t="s">
        <v>29</v>
      </c>
      <c r="E13" s="12">
        <v>94.10801963993454</v>
      </c>
      <c r="F13" s="12" t="s">
        <v>25</v>
      </c>
      <c r="G13" s="12" t="s">
        <v>25</v>
      </c>
      <c r="H13" s="12" t="s">
        <v>26</v>
      </c>
      <c r="I13" s="12" t="s">
        <v>26</v>
      </c>
      <c r="J13" s="12">
        <v>100</v>
      </c>
    </row>
    <row r="14" spans="1:11" ht="15" customHeight="1" x14ac:dyDescent="0.25">
      <c r="A14" s="51">
        <v>9</v>
      </c>
      <c r="B14" s="51"/>
      <c r="C14" s="51" t="s">
        <v>168</v>
      </c>
      <c r="D14" s="13" t="s">
        <v>30</v>
      </c>
      <c r="E14" s="12">
        <v>97.25222234815979</v>
      </c>
      <c r="F14" s="12" t="s">
        <v>25</v>
      </c>
      <c r="G14" s="12" t="s">
        <v>25</v>
      </c>
      <c r="H14" s="12" t="s">
        <v>26</v>
      </c>
      <c r="I14" s="12" t="s">
        <v>26</v>
      </c>
      <c r="J14" s="12">
        <v>99.514240839391832</v>
      </c>
    </row>
    <row r="15" spans="1:11" ht="15" customHeight="1" x14ac:dyDescent="0.25">
      <c r="A15" s="51">
        <v>10</v>
      </c>
      <c r="B15" s="51"/>
      <c r="C15" s="51" t="s">
        <v>169</v>
      </c>
      <c r="D15" s="13" t="s">
        <v>31</v>
      </c>
      <c r="E15" s="12">
        <v>99.391683961926574</v>
      </c>
      <c r="F15" s="12">
        <v>0.28626637085808343</v>
      </c>
      <c r="G15" s="12">
        <v>0.28626637085808343</v>
      </c>
      <c r="H15" s="12" t="s">
        <v>25</v>
      </c>
      <c r="I15" s="12" t="s">
        <v>26</v>
      </c>
      <c r="J15" s="12">
        <v>100</v>
      </c>
    </row>
    <row r="16" spans="1:11" ht="15" customHeight="1" x14ac:dyDescent="0.25">
      <c r="A16" s="51">
        <v>11</v>
      </c>
      <c r="B16" s="51"/>
      <c r="C16" s="51" t="s">
        <v>170</v>
      </c>
      <c r="D16" s="13" t="s">
        <v>32</v>
      </c>
      <c r="E16" s="12">
        <v>96.659846547314572</v>
      </c>
      <c r="F16" s="12">
        <v>1.6470588235294117</v>
      </c>
      <c r="G16" s="12">
        <v>1.6470588235294117</v>
      </c>
      <c r="H16" s="12" t="s">
        <v>26</v>
      </c>
      <c r="I16" s="12" t="s">
        <v>25</v>
      </c>
      <c r="J16" s="12">
        <v>99.953964194373398</v>
      </c>
    </row>
    <row r="17" spans="1:10" ht="15" customHeight="1" x14ac:dyDescent="0.25">
      <c r="A17" s="51">
        <v>12</v>
      </c>
      <c r="B17" s="51"/>
      <c r="C17" s="51" t="s">
        <v>171</v>
      </c>
      <c r="D17" s="13" t="s">
        <v>33</v>
      </c>
      <c r="E17" s="12">
        <v>87.955250837293306</v>
      </c>
      <c r="F17" s="12">
        <v>3.340405758473759</v>
      </c>
      <c r="G17" s="12">
        <v>3.7463395816163709</v>
      </c>
      <c r="H17" s="12" t="s">
        <v>25</v>
      </c>
      <c r="I17" s="12">
        <v>4.9448526188430453</v>
      </c>
      <c r="J17" s="12">
        <v>95.055147381156956</v>
      </c>
    </row>
    <row r="18" spans="1:10" ht="15" customHeight="1" x14ac:dyDescent="0.25">
      <c r="A18" s="51">
        <v>13</v>
      </c>
      <c r="B18" s="51"/>
      <c r="C18" s="51" t="s">
        <v>172</v>
      </c>
      <c r="D18" s="13" t="s">
        <v>34</v>
      </c>
      <c r="E18" s="12">
        <v>95.808529923323775</v>
      </c>
      <c r="F18" s="12">
        <v>1.1391195708091424</v>
      </c>
      <c r="G18" s="12">
        <v>1.8862840204796552</v>
      </c>
      <c r="H18" s="12" t="s">
        <v>25</v>
      </c>
      <c r="I18" s="12" t="s">
        <v>25</v>
      </c>
      <c r="J18" s="12">
        <v>99.203841160187167</v>
      </c>
    </row>
    <row r="19" spans="1:10" ht="15" customHeight="1" x14ac:dyDescent="0.25">
      <c r="A19" s="51">
        <v>14</v>
      </c>
      <c r="B19" s="51"/>
      <c r="C19" s="51" t="s">
        <v>173</v>
      </c>
      <c r="D19" s="13" t="s">
        <v>35</v>
      </c>
      <c r="E19" s="12">
        <v>90.614670973557679</v>
      </c>
      <c r="F19" s="12">
        <v>0.73946439302884603</v>
      </c>
      <c r="G19" s="12">
        <v>0.87233323317307676</v>
      </c>
      <c r="H19" s="12">
        <v>5.6931715745192291</v>
      </c>
      <c r="I19" s="12">
        <v>2.0803598257211533</v>
      </c>
      <c r="J19" s="12">
        <v>96.589543269230759</v>
      </c>
    </row>
    <row r="20" spans="1:10" ht="15" customHeight="1" x14ac:dyDescent="0.25">
      <c r="A20" s="51">
        <v>15</v>
      </c>
      <c r="B20" s="51"/>
      <c r="C20" s="51" t="s">
        <v>174</v>
      </c>
      <c r="D20" s="13" t="s">
        <v>36</v>
      </c>
      <c r="E20" s="12">
        <v>90.577552116389199</v>
      </c>
      <c r="F20" s="12" t="s">
        <v>26</v>
      </c>
      <c r="G20" s="12" t="s">
        <v>25</v>
      </c>
      <c r="H20" s="12" t="s">
        <v>26</v>
      </c>
      <c r="I20" s="12" t="s">
        <v>25</v>
      </c>
      <c r="J20" s="12">
        <v>92.774495923448711</v>
      </c>
    </row>
    <row r="21" spans="1:10" ht="15" customHeight="1" x14ac:dyDescent="0.25">
      <c r="A21" s="51">
        <v>16</v>
      </c>
      <c r="B21" s="51"/>
      <c r="C21" s="51" t="s">
        <v>175</v>
      </c>
      <c r="D21" s="13" t="s">
        <v>37</v>
      </c>
      <c r="E21" s="12">
        <v>92.861955789336406</v>
      </c>
      <c r="F21" s="12">
        <v>3.2458828728961535</v>
      </c>
      <c r="G21" s="12">
        <v>3.839995363024467</v>
      </c>
      <c r="H21" s="12" t="s">
        <v>26</v>
      </c>
      <c r="I21" s="12" t="s">
        <v>25</v>
      </c>
      <c r="J21" s="12">
        <v>99.947834025257023</v>
      </c>
    </row>
    <row r="22" spans="1:10" ht="15" customHeight="1" x14ac:dyDescent="0.25">
      <c r="A22" s="51">
        <v>17</v>
      </c>
      <c r="B22" s="51"/>
      <c r="C22" s="51" t="s">
        <v>176</v>
      </c>
      <c r="D22" s="13" t="s">
        <v>38</v>
      </c>
      <c r="E22" s="12">
        <v>99.007572717899762</v>
      </c>
      <c r="F22" s="12" t="s">
        <v>25</v>
      </c>
      <c r="G22" s="12" t="s">
        <v>25</v>
      </c>
      <c r="H22" s="12" t="s">
        <v>25</v>
      </c>
      <c r="I22" s="12" t="s">
        <v>26</v>
      </c>
      <c r="J22" s="12">
        <v>99.698310232565234</v>
      </c>
    </row>
    <row r="23" spans="1:10" ht="15" customHeight="1" x14ac:dyDescent="0.25">
      <c r="A23" s="51">
        <v>18</v>
      </c>
      <c r="B23" s="51"/>
      <c r="C23" s="51" t="s">
        <v>177</v>
      </c>
      <c r="D23" s="13" t="s">
        <v>39</v>
      </c>
      <c r="E23" s="12">
        <v>97.373269224414244</v>
      </c>
      <c r="F23" s="12">
        <v>0.62952314860711789</v>
      </c>
      <c r="G23" s="12">
        <v>1.2074121806946232</v>
      </c>
      <c r="H23" s="12">
        <v>0.17018604804864346</v>
      </c>
      <c r="I23" s="12" t="s">
        <v>25</v>
      </c>
      <c r="J23" s="12">
        <v>98.369188063844518</v>
      </c>
    </row>
    <row r="24" spans="1:10" ht="15" customHeight="1" x14ac:dyDescent="0.25">
      <c r="A24" s="51">
        <v>19</v>
      </c>
      <c r="B24" s="51"/>
      <c r="C24" s="51" t="s">
        <v>178</v>
      </c>
      <c r="D24" s="13" t="s">
        <v>40</v>
      </c>
      <c r="E24" s="12">
        <v>93.115126826611103</v>
      </c>
      <c r="F24" s="12" t="s">
        <v>25</v>
      </c>
      <c r="G24" s="12">
        <v>3.3346754138739558</v>
      </c>
      <c r="H24" s="12">
        <v>3.1309949553560856</v>
      </c>
      <c r="I24" s="12" t="s">
        <v>26</v>
      </c>
      <c r="J24" s="12">
        <v>99.147384127134501</v>
      </c>
    </row>
    <row r="25" spans="1:10" ht="15" customHeight="1" x14ac:dyDescent="0.25">
      <c r="A25" s="51">
        <v>20</v>
      </c>
      <c r="B25" s="51"/>
      <c r="C25" s="51" t="s">
        <v>179</v>
      </c>
      <c r="D25" s="13" t="s">
        <v>41</v>
      </c>
      <c r="E25" s="12">
        <v>98.179278230500586</v>
      </c>
      <c r="F25" s="12">
        <v>0.20023282887077998</v>
      </c>
      <c r="G25" s="12">
        <v>1.1036088474970895</v>
      </c>
      <c r="H25" s="12">
        <v>0.51688009313154826</v>
      </c>
      <c r="I25" s="12" t="s">
        <v>26</v>
      </c>
      <c r="J25" s="12">
        <v>99.972060535506401</v>
      </c>
    </row>
    <row r="26" spans="1:10" ht="15" customHeight="1" x14ac:dyDescent="0.25">
      <c r="A26" s="51">
        <v>21</v>
      </c>
      <c r="B26" s="51"/>
      <c r="C26" s="51" t="s">
        <v>180</v>
      </c>
      <c r="D26" s="13" t="s">
        <v>42</v>
      </c>
      <c r="E26" s="12">
        <v>97.31421980556928</v>
      </c>
      <c r="F26" s="12">
        <v>0.97874443895205143</v>
      </c>
      <c r="G26" s="12">
        <v>1.7070357554786622</v>
      </c>
      <c r="H26" s="12" t="s">
        <v>26</v>
      </c>
      <c r="I26" s="12" t="s">
        <v>26</v>
      </c>
      <c r="J26" s="12">
        <v>98.949854451584557</v>
      </c>
    </row>
    <row r="27" spans="1:10" ht="15" customHeight="1" x14ac:dyDescent="0.25">
      <c r="A27" s="51">
        <v>22</v>
      </c>
      <c r="B27" s="51"/>
      <c r="C27" s="51" t="s">
        <v>181</v>
      </c>
      <c r="D27" s="13" t="s">
        <v>43</v>
      </c>
      <c r="E27" s="12">
        <v>95.235235449934052</v>
      </c>
      <c r="F27" s="12">
        <v>2.3309060881315218</v>
      </c>
      <c r="G27" s="12">
        <v>2.4338584619344323</v>
      </c>
      <c r="H27" s="12" t="s">
        <v>26</v>
      </c>
      <c r="I27" s="12" t="s">
        <v>26</v>
      </c>
      <c r="J27" s="12">
        <v>100</v>
      </c>
    </row>
    <row r="28" spans="1:10" ht="15" customHeight="1" x14ac:dyDescent="0.25">
      <c r="A28" s="51">
        <v>23</v>
      </c>
      <c r="B28" s="51"/>
      <c r="C28" s="51" t="s">
        <v>182</v>
      </c>
      <c r="D28" s="13" t="s">
        <v>44</v>
      </c>
      <c r="E28" s="12">
        <v>90.355871886120994</v>
      </c>
      <c r="F28" s="12">
        <v>2.4673784104389087</v>
      </c>
      <c r="G28" s="12">
        <v>5.895610913404508</v>
      </c>
      <c r="H28" s="12" t="s">
        <v>25</v>
      </c>
      <c r="I28" s="12" t="s">
        <v>26</v>
      </c>
      <c r="J28" s="12">
        <v>95.207591933570583</v>
      </c>
    </row>
    <row r="29" spans="1:10" ht="15" customHeight="1" x14ac:dyDescent="0.25">
      <c r="A29" s="51">
        <v>24</v>
      </c>
      <c r="B29" s="51"/>
      <c r="C29" s="51" t="s">
        <v>183</v>
      </c>
      <c r="D29" s="13" t="s">
        <v>45</v>
      </c>
      <c r="E29" s="12">
        <v>99.809799836971294</v>
      </c>
      <c r="F29" s="12" t="s">
        <v>25</v>
      </c>
      <c r="G29" s="12" t="s">
        <v>25</v>
      </c>
      <c r="H29" s="12" t="s">
        <v>26</v>
      </c>
      <c r="I29" s="12" t="s">
        <v>25</v>
      </c>
      <c r="J29" s="12">
        <v>99.759482333524545</v>
      </c>
    </row>
    <row r="30" spans="1:10" ht="15" customHeight="1" x14ac:dyDescent="0.25">
      <c r="A30" s="51">
        <v>25</v>
      </c>
      <c r="B30" s="51"/>
      <c r="C30" s="51" t="s">
        <v>184</v>
      </c>
      <c r="D30" s="13" t="s">
        <v>46</v>
      </c>
      <c r="E30" s="12">
        <v>97.73317542438032</v>
      </c>
      <c r="F30" s="12">
        <v>0.57484399565057798</v>
      </c>
      <c r="G30" s="12">
        <v>1.691980579969111</v>
      </c>
      <c r="H30" s="12" t="s">
        <v>26</v>
      </c>
      <c r="I30" s="12" t="s">
        <v>26</v>
      </c>
      <c r="J30" s="12">
        <v>99.009606127975516</v>
      </c>
    </row>
    <row r="31" spans="1:10" ht="15" customHeight="1" x14ac:dyDescent="0.25">
      <c r="A31" s="51">
        <v>26</v>
      </c>
      <c r="B31" s="51"/>
      <c r="C31" s="51" t="s">
        <v>185</v>
      </c>
      <c r="D31" s="13" t="s">
        <v>47</v>
      </c>
      <c r="E31" s="12">
        <v>97.436339499681054</v>
      </c>
      <c r="F31" s="12">
        <v>2.5291795251969722</v>
      </c>
      <c r="G31" s="12" t="s">
        <v>26</v>
      </c>
      <c r="H31" s="12" t="s">
        <v>25</v>
      </c>
      <c r="I31" s="12" t="s">
        <v>26</v>
      </c>
      <c r="J31" s="12">
        <v>100</v>
      </c>
    </row>
    <row r="32" spans="1:10" ht="15" customHeight="1" x14ac:dyDescent="0.25">
      <c r="A32" s="51">
        <v>27</v>
      </c>
      <c r="B32" s="51"/>
      <c r="C32" s="51" t="s">
        <v>186</v>
      </c>
      <c r="D32" s="13" t="s">
        <v>48</v>
      </c>
      <c r="E32" s="12">
        <v>99.923635299158718</v>
      </c>
      <c r="F32" s="12" t="s">
        <v>26</v>
      </c>
      <c r="G32" s="12" t="s">
        <v>25</v>
      </c>
      <c r="H32" s="12" t="s">
        <v>26</v>
      </c>
      <c r="I32" s="12" t="s">
        <v>26</v>
      </c>
      <c r="J32" s="12">
        <v>100</v>
      </c>
    </row>
    <row r="33" spans="1:10" ht="15" customHeight="1" x14ac:dyDescent="0.25">
      <c r="A33" s="51">
        <v>28</v>
      </c>
      <c r="B33" s="51"/>
      <c r="C33" s="51" t="s">
        <v>187</v>
      </c>
      <c r="D33" s="13" t="s">
        <v>49</v>
      </c>
      <c r="E33" s="12">
        <v>97.576355481423477</v>
      </c>
      <c r="F33" s="12">
        <v>1.32013872644244</v>
      </c>
      <c r="G33" s="12">
        <v>0.99162962887625483</v>
      </c>
      <c r="H33" s="12" t="s">
        <v>25</v>
      </c>
      <c r="I33" s="12" t="s">
        <v>26</v>
      </c>
      <c r="J33" s="12">
        <v>99.455875024155077</v>
      </c>
    </row>
    <row r="34" spans="1:10" ht="15" customHeight="1" x14ac:dyDescent="0.25">
      <c r="A34" s="51">
        <v>29</v>
      </c>
      <c r="B34" s="51"/>
      <c r="C34" s="51" t="s">
        <v>188</v>
      </c>
      <c r="D34" s="13" t="s">
        <v>50</v>
      </c>
      <c r="E34" s="12">
        <v>98.121513778760331</v>
      </c>
      <c r="F34" s="12">
        <v>0.59549291095080792</v>
      </c>
      <c r="G34" s="12">
        <v>1.1539272501900852</v>
      </c>
      <c r="H34" s="12" t="s">
        <v>25</v>
      </c>
      <c r="I34" s="12" t="s">
        <v>26</v>
      </c>
      <c r="J34" s="12">
        <v>100</v>
      </c>
    </row>
    <row r="35" spans="1:10" ht="15" customHeight="1" x14ac:dyDescent="0.25">
      <c r="A35" s="51">
        <v>30</v>
      </c>
      <c r="B35" s="51"/>
      <c r="C35" s="51" t="s">
        <v>189</v>
      </c>
      <c r="D35" s="13" t="s">
        <v>51</v>
      </c>
      <c r="E35" s="12">
        <v>97.429449566918137</v>
      </c>
      <c r="F35" s="12" t="s">
        <v>26</v>
      </c>
      <c r="G35" s="12" t="s">
        <v>25</v>
      </c>
      <c r="H35" s="12" t="s">
        <v>26</v>
      </c>
      <c r="I35" s="12" t="s">
        <v>25</v>
      </c>
      <c r="J35" s="12">
        <v>99.189717798267679</v>
      </c>
    </row>
    <row r="36" spans="1:10" ht="15.75" x14ac:dyDescent="0.25">
      <c r="A36" s="51">
        <v>32</v>
      </c>
      <c r="B36" s="51"/>
      <c r="C36" s="51" t="s">
        <v>191</v>
      </c>
      <c r="D36" s="13" t="s">
        <v>52</v>
      </c>
      <c r="E36" s="12">
        <v>98.768244795139651</v>
      </c>
      <c r="F36" s="12" t="s">
        <v>25</v>
      </c>
      <c r="G36" s="12" t="s">
        <v>26</v>
      </c>
      <c r="H36" s="12" t="s">
        <v>25</v>
      </c>
      <c r="I36" s="12" t="s">
        <v>26</v>
      </c>
      <c r="J36" s="12">
        <v>98.842335333777868</v>
      </c>
    </row>
    <row r="37" spans="1:10" ht="15.75" x14ac:dyDescent="0.25">
      <c r="A37" s="51">
        <v>33</v>
      </c>
      <c r="B37" s="51"/>
      <c r="C37" s="51" t="s">
        <v>192</v>
      </c>
      <c r="D37" s="11" t="s">
        <v>53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</row>
    <row r="38" spans="1:10" ht="15.75" x14ac:dyDescent="0.25">
      <c r="A38" s="51">
        <v>34</v>
      </c>
      <c r="B38" s="51"/>
      <c r="C38" s="51" t="s">
        <v>193</v>
      </c>
      <c r="D38" s="13" t="s">
        <v>54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</row>
    <row r="39" spans="1:10" ht="15.75" x14ac:dyDescent="0.25">
      <c r="A39" s="51">
        <v>35</v>
      </c>
      <c r="B39" s="51"/>
      <c r="C39" s="51" t="s">
        <v>194</v>
      </c>
      <c r="D39" s="13" t="s">
        <v>55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</row>
    <row r="40" spans="1:10" ht="15.75" x14ac:dyDescent="0.25">
      <c r="A40" s="51">
        <v>36</v>
      </c>
      <c r="B40" s="51"/>
      <c r="C40" s="51" t="s">
        <v>195</v>
      </c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</row>
    <row r="41" spans="1:10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</row>
    <row r="42" spans="1:10" ht="15.75" x14ac:dyDescent="0.25">
      <c r="D42" s="13" t="s">
        <v>58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</row>
  </sheetData>
  <mergeCells count="2">
    <mergeCell ref="E1:J1"/>
    <mergeCell ref="D3:J3"/>
  </mergeCells>
  <pageMargins left="0.70866141732283472" right="0.31496062992125984" top="0.74803149606299213" bottom="0.74803149606299213" header="0.31496062992125984" footer="0.31496062992125984"/>
  <pageSetup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42"/>
  <sheetViews>
    <sheetView topLeftCell="D1" workbookViewId="0">
      <selection activeCell="E1" sqref="E1:J1"/>
    </sheetView>
  </sheetViews>
  <sheetFormatPr defaultRowHeight="15" x14ac:dyDescent="0.25"/>
  <cols>
    <col min="1" max="3" width="0" style="3" hidden="1" customWidth="1"/>
    <col min="4" max="4" width="33.09765625" style="1" customWidth="1"/>
    <col min="5" max="5" width="11.3984375" style="1" customWidth="1"/>
    <col min="6" max="6" width="9.69921875" style="1" customWidth="1"/>
    <col min="7" max="7" width="9.8984375" style="1" customWidth="1"/>
    <col min="8" max="8" width="9.69921875" style="1" customWidth="1"/>
    <col min="9" max="9" width="11.5" style="1" customWidth="1"/>
    <col min="10" max="10" width="15.59765625" style="1" customWidth="1"/>
    <col min="11" max="16384" width="8.796875" style="3"/>
  </cols>
  <sheetData>
    <row r="1" spans="1:11" ht="93" customHeight="1" x14ac:dyDescent="0.25">
      <c r="E1" s="309" t="s">
        <v>785</v>
      </c>
      <c r="F1" s="309"/>
      <c r="G1" s="309"/>
      <c r="H1" s="309"/>
      <c r="I1" s="309"/>
      <c r="J1" s="309"/>
      <c r="K1" s="2"/>
    </row>
    <row r="2" spans="1:11" ht="25.5" hidden="1" x14ac:dyDescent="0.2">
      <c r="D2" s="56" t="s">
        <v>0</v>
      </c>
      <c r="E2" s="56"/>
      <c r="F2" s="56"/>
      <c r="G2" s="56"/>
      <c r="H2" s="56"/>
      <c r="I2" s="56"/>
      <c r="J2" s="56"/>
    </row>
    <row r="3" spans="1:11" ht="12.75" x14ac:dyDescent="0.2">
      <c r="D3" s="310" t="s">
        <v>236</v>
      </c>
      <c r="E3" s="310"/>
      <c r="F3" s="310"/>
      <c r="G3" s="310"/>
      <c r="H3" s="310"/>
      <c r="I3" s="310"/>
      <c r="J3" s="310"/>
    </row>
    <row r="4" spans="1:11" ht="25.5" hidden="1" x14ac:dyDescent="0.2">
      <c r="D4" s="57"/>
      <c r="E4" s="7" t="s">
        <v>13</v>
      </c>
      <c r="F4" s="7" t="s">
        <v>14</v>
      </c>
      <c r="G4" s="7" t="s">
        <v>15</v>
      </c>
      <c r="H4" s="7" t="s">
        <v>16</v>
      </c>
      <c r="I4" s="7" t="s">
        <v>17</v>
      </c>
      <c r="J4" s="7" t="s">
        <v>18</v>
      </c>
    </row>
    <row r="5" spans="1:11" ht="51" x14ac:dyDescent="0.2">
      <c r="D5" s="57"/>
      <c r="E5" s="40" t="s">
        <v>224</v>
      </c>
      <c r="F5" s="41" t="s">
        <v>225</v>
      </c>
      <c r="G5" s="42" t="s">
        <v>226</v>
      </c>
      <c r="H5" s="42" t="s">
        <v>227</v>
      </c>
      <c r="I5" s="43" t="s">
        <v>228</v>
      </c>
      <c r="J5" s="44" t="s">
        <v>229</v>
      </c>
    </row>
    <row r="6" spans="1:11" ht="12.75" x14ac:dyDescent="0.2">
      <c r="D6" s="8"/>
      <c r="E6" s="46" t="s">
        <v>230</v>
      </c>
      <c r="F6" s="47" t="s">
        <v>231</v>
      </c>
      <c r="G6" s="47" t="s">
        <v>232</v>
      </c>
      <c r="H6" s="47" t="s">
        <v>233</v>
      </c>
      <c r="I6" s="48" t="s">
        <v>234</v>
      </c>
      <c r="J6" s="48" t="s">
        <v>235</v>
      </c>
    </row>
    <row r="7" spans="1:11" s="50" customFormat="1" ht="15.75" x14ac:dyDescent="0.25">
      <c r="A7" s="49">
        <v>1</v>
      </c>
      <c r="B7" s="49"/>
      <c r="C7" s="49" t="s">
        <v>160</v>
      </c>
      <c r="D7" s="9" t="s">
        <v>21</v>
      </c>
      <c r="E7" s="10">
        <v>38.731066875125244</v>
      </c>
      <c r="F7" s="10">
        <v>13.754439821355492</v>
      </c>
      <c r="G7" s="10">
        <v>17.333024994077828</v>
      </c>
      <c r="H7" s="10">
        <v>1.1601028918979048</v>
      </c>
      <c r="I7" s="10">
        <v>29.021365417543542</v>
      </c>
      <c r="J7" s="10">
        <v>70.978634582456451</v>
      </c>
    </row>
    <row r="8" spans="1:11" ht="15" customHeight="1" x14ac:dyDescent="0.25">
      <c r="A8" s="51">
        <v>3</v>
      </c>
      <c r="B8" s="51"/>
      <c r="C8" s="51" t="s">
        <v>162</v>
      </c>
      <c r="D8" s="11" t="s">
        <v>22</v>
      </c>
      <c r="E8" s="12">
        <v>38.731066875125244</v>
      </c>
      <c r="F8" s="12">
        <v>13.754439821355492</v>
      </c>
      <c r="G8" s="12">
        <v>17.333024994077828</v>
      </c>
      <c r="H8" s="12">
        <v>1.1601028918979048</v>
      </c>
      <c r="I8" s="12">
        <v>29.021365417543542</v>
      </c>
      <c r="J8" s="12">
        <v>70.978634582456451</v>
      </c>
    </row>
    <row r="9" spans="1:11" ht="15" customHeight="1" x14ac:dyDescent="0.25">
      <c r="A9" s="51">
        <v>4</v>
      </c>
      <c r="B9" s="51"/>
      <c r="C9" s="51" t="s">
        <v>163</v>
      </c>
      <c r="D9" s="13" t="s">
        <v>23</v>
      </c>
      <c r="E9" s="12">
        <v>58.873852751416955</v>
      </c>
      <c r="F9" s="12">
        <v>7.3136445473523102</v>
      </c>
      <c r="G9" s="12">
        <v>6.0072160262243788</v>
      </c>
      <c r="H9" s="12">
        <v>0.99835598941812675</v>
      </c>
      <c r="I9" s="12">
        <v>26.806930685588227</v>
      </c>
      <c r="J9" s="12">
        <v>73.193069314411773</v>
      </c>
    </row>
    <row r="10" spans="1:11" ht="15" customHeight="1" x14ac:dyDescent="0.25">
      <c r="A10" s="51">
        <v>5</v>
      </c>
      <c r="B10" s="51"/>
      <c r="C10" s="51" t="s">
        <v>164</v>
      </c>
      <c r="D10" s="13" t="s">
        <v>24</v>
      </c>
      <c r="E10" s="12">
        <v>67.548349972851781</v>
      </c>
      <c r="F10" s="12">
        <v>6.3756920168437325</v>
      </c>
      <c r="G10" s="12">
        <v>6.2422844476814889</v>
      </c>
      <c r="H10" s="12">
        <v>1.2295583055825432</v>
      </c>
      <c r="I10" s="12">
        <v>18.604115257040462</v>
      </c>
      <c r="J10" s="12">
        <v>81.395884742959524</v>
      </c>
    </row>
    <row r="11" spans="1:11" ht="15" customHeight="1" x14ac:dyDescent="0.25">
      <c r="A11" s="51">
        <v>6</v>
      </c>
      <c r="B11" s="51"/>
      <c r="C11" s="51" t="s">
        <v>165</v>
      </c>
      <c r="D11" s="13" t="s">
        <v>27</v>
      </c>
      <c r="E11" s="12">
        <v>48.212938545789392</v>
      </c>
      <c r="F11" s="12">
        <v>13.938852975709155</v>
      </c>
      <c r="G11" s="12">
        <v>13.908259763505079</v>
      </c>
      <c r="H11" s="12">
        <v>1.3063127247267365</v>
      </c>
      <c r="I11" s="12">
        <v>22.633635990269642</v>
      </c>
      <c r="J11" s="12">
        <v>77.366364009730361</v>
      </c>
    </row>
    <row r="12" spans="1:11" ht="15" customHeight="1" x14ac:dyDescent="0.25">
      <c r="A12" s="51">
        <v>7</v>
      </c>
      <c r="B12" s="51"/>
      <c r="C12" s="51" t="s">
        <v>166</v>
      </c>
      <c r="D12" s="13" t="s">
        <v>28</v>
      </c>
      <c r="E12" s="12">
        <v>27.51052606225154</v>
      </c>
      <c r="F12" s="12">
        <v>25.743642144812924</v>
      </c>
      <c r="G12" s="12">
        <v>37.436561641277002</v>
      </c>
      <c r="H12" s="12">
        <v>0.5325983733143469</v>
      </c>
      <c r="I12" s="12">
        <v>8.7766717783441965</v>
      </c>
      <c r="J12" s="12">
        <v>91.223328221655819</v>
      </c>
    </row>
    <row r="13" spans="1:11" ht="15" customHeight="1" x14ac:dyDescent="0.25">
      <c r="A13" s="51">
        <v>8</v>
      </c>
      <c r="B13" s="51"/>
      <c r="C13" s="51" t="s">
        <v>167</v>
      </c>
      <c r="D13" s="13" t="s">
        <v>29</v>
      </c>
      <c r="E13" s="12">
        <v>45.521991985764139</v>
      </c>
      <c r="F13" s="12">
        <v>11.475294633258279</v>
      </c>
      <c r="G13" s="12">
        <v>9.0803963165489829</v>
      </c>
      <c r="H13" s="12">
        <v>0.69897638285620489</v>
      </c>
      <c r="I13" s="12">
        <v>33.223340681572395</v>
      </c>
      <c r="J13" s="12">
        <v>66.776659318427605</v>
      </c>
    </row>
    <row r="14" spans="1:11" ht="15" customHeight="1" x14ac:dyDescent="0.25">
      <c r="A14" s="51">
        <v>9</v>
      </c>
      <c r="B14" s="51"/>
      <c r="C14" s="51" t="s">
        <v>168</v>
      </c>
      <c r="D14" s="13" t="s">
        <v>30</v>
      </c>
      <c r="E14" s="12">
        <v>48.526994993269241</v>
      </c>
      <c r="F14" s="12">
        <v>7.7915927067456217</v>
      </c>
      <c r="G14" s="12">
        <v>8.4800671467127628</v>
      </c>
      <c r="H14" s="12">
        <v>1.999970981138729</v>
      </c>
      <c r="I14" s="12">
        <v>33.201374172133647</v>
      </c>
      <c r="J14" s="12">
        <v>66.79862582786636</v>
      </c>
    </row>
    <row r="15" spans="1:11" ht="15" customHeight="1" x14ac:dyDescent="0.25">
      <c r="A15" s="51">
        <v>10</v>
      </c>
      <c r="B15" s="51"/>
      <c r="C15" s="51" t="s">
        <v>169</v>
      </c>
      <c r="D15" s="13" t="s">
        <v>31</v>
      </c>
      <c r="E15" s="12">
        <v>42.692946420449459</v>
      </c>
      <c r="F15" s="12">
        <v>11.600845986138392</v>
      </c>
      <c r="G15" s="12">
        <v>12.38475650567497</v>
      </c>
      <c r="H15" s="12">
        <v>1.0977249990184352</v>
      </c>
      <c r="I15" s="12">
        <v>32.223726088718728</v>
      </c>
      <c r="J15" s="12">
        <v>67.776273911281265</v>
      </c>
    </row>
    <row r="16" spans="1:11" ht="15" customHeight="1" x14ac:dyDescent="0.25">
      <c r="A16" s="51">
        <v>11</v>
      </c>
      <c r="B16" s="51"/>
      <c r="C16" s="51" t="s">
        <v>170</v>
      </c>
      <c r="D16" s="13" t="s">
        <v>32</v>
      </c>
      <c r="E16" s="12">
        <v>31.404218325911401</v>
      </c>
      <c r="F16" s="12">
        <v>18.754709615880301</v>
      </c>
      <c r="G16" s="12">
        <v>18.983527525221092</v>
      </c>
      <c r="H16" s="12">
        <v>0.66937105502639804</v>
      </c>
      <c r="I16" s="12">
        <v>30.188173477960813</v>
      </c>
      <c r="J16" s="12">
        <v>69.811826522039198</v>
      </c>
    </row>
    <row r="17" spans="1:10" ht="15" customHeight="1" x14ac:dyDescent="0.25">
      <c r="A17" s="51">
        <v>12</v>
      </c>
      <c r="B17" s="51"/>
      <c r="C17" s="51" t="s">
        <v>171</v>
      </c>
      <c r="D17" s="13" t="s">
        <v>33</v>
      </c>
      <c r="E17" s="12">
        <v>28.811220283726897</v>
      </c>
      <c r="F17" s="12">
        <v>15.796192973215149</v>
      </c>
      <c r="G17" s="12">
        <v>20.112416536970109</v>
      </c>
      <c r="H17" s="12">
        <v>0.42432985407482515</v>
      </c>
      <c r="I17" s="12">
        <v>34.855840352013018</v>
      </c>
      <c r="J17" s="12">
        <v>65.144159647986982</v>
      </c>
    </row>
    <row r="18" spans="1:10" ht="15" customHeight="1" x14ac:dyDescent="0.25">
      <c r="A18" s="51">
        <v>13</v>
      </c>
      <c r="B18" s="51"/>
      <c r="C18" s="51" t="s">
        <v>172</v>
      </c>
      <c r="D18" s="13" t="s">
        <v>34</v>
      </c>
      <c r="E18" s="12">
        <v>43.847825943240316</v>
      </c>
      <c r="F18" s="12">
        <v>13.356491918374164</v>
      </c>
      <c r="G18" s="12">
        <v>19.747658937645838</v>
      </c>
      <c r="H18" s="12">
        <v>0.62798700226205428</v>
      </c>
      <c r="I18" s="12">
        <v>22.420036198477629</v>
      </c>
      <c r="J18" s="12">
        <v>77.579963801522368</v>
      </c>
    </row>
    <row r="19" spans="1:10" ht="15" customHeight="1" x14ac:dyDescent="0.25">
      <c r="A19" s="51">
        <v>14</v>
      </c>
      <c r="B19" s="51"/>
      <c r="C19" s="51" t="s">
        <v>173</v>
      </c>
      <c r="D19" s="13" t="s">
        <v>35</v>
      </c>
      <c r="E19" s="12">
        <v>42.256448410123895</v>
      </c>
      <c r="F19" s="12">
        <v>9.3318269705902743</v>
      </c>
      <c r="G19" s="12">
        <v>10.640949715434003</v>
      </c>
      <c r="H19" s="12">
        <v>5.2723084061537735</v>
      </c>
      <c r="I19" s="12">
        <v>32.498466497698047</v>
      </c>
      <c r="J19" s="12">
        <v>67.501533502301939</v>
      </c>
    </row>
    <row r="20" spans="1:10" ht="15" customHeight="1" x14ac:dyDescent="0.25">
      <c r="A20" s="51">
        <v>15</v>
      </c>
      <c r="B20" s="51"/>
      <c r="C20" s="51" t="s">
        <v>174</v>
      </c>
      <c r="D20" s="13" t="s">
        <v>36</v>
      </c>
      <c r="E20" s="12">
        <v>34.465549632231422</v>
      </c>
      <c r="F20" s="12">
        <v>11.296498644518683</v>
      </c>
      <c r="G20" s="12">
        <v>10.690297961561415</v>
      </c>
      <c r="H20" s="12">
        <v>1.3852637797086953</v>
      </c>
      <c r="I20" s="12">
        <v>42.162389981979786</v>
      </c>
      <c r="J20" s="12">
        <v>57.837610018020214</v>
      </c>
    </row>
    <row r="21" spans="1:10" ht="15" customHeight="1" x14ac:dyDescent="0.25">
      <c r="A21" s="51">
        <v>16</v>
      </c>
      <c r="B21" s="51"/>
      <c r="C21" s="51" t="s">
        <v>175</v>
      </c>
      <c r="D21" s="13" t="s">
        <v>37</v>
      </c>
      <c r="E21" s="12">
        <v>59.504121616982829</v>
      </c>
      <c r="F21" s="12">
        <v>2.7716123889510142</v>
      </c>
      <c r="G21" s="12">
        <v>12.75947985109644</v>
      </c>
      <c r="H21" s="12">
        <v>1.4367668520316657</v>
      </c>
      <c r="I21" s="12">
        <v>23.528019290938065</v>
      </c>
      <c r="J21" s="12">
        <v>76.471980709061938</v>
      </c>
    </row>
    <row r="22" spans="1:10" ht="15" customHeight="1" x14ac:dyDescent="0.25">
      <c r="A22" s="51">
        <v>17</v>
      </c>
      <c r="B22" s="51"/>
      <c r="C22" s="51" t="s">
        <v>176</v>
      </c>
      <c r="D22" s="13" t="s">
        <v>38</v>
      </c>
      <c r="E22" s="12">
        <v>30.004962083452533</v>
      </c>
      <c r="F22" s="12">
        <v>21.646616655544484</v>
      </c>
      <c r="G22" s="12">
        <v>24.420358865743641</v>
      </c>
      <c r="H22" s="12">
        <v>0.74138653414162947</v>
      </c>
      <c r="I22" s="12">
        <v>23.186675861117717</v>
      </c>
      <c r="J22" s="12">
        <v>76.81332413888228</v>
      </c>
    </row>
    <row r="23" spans="1:10" ht="15" customHeight="1" x14ac:dyDescent="0.25">
      <c r="A23" s="51">
        <v>18</v>
      </c>
      <c r="B23" s="51"/>
      <c r="C23" s="51" t="s">
        <v>177</v>
      </c>
      <c r="D23" s="13" t="s">
        <v>39</v>
      </c>
      <c r="E23" s="12">
        <v>22.833415442819735</v>
      </c>
      <c r="F23" s="12">
        <v>15.362654310954552</v>
      </c>
      <c r="G23" s="12">
        <v>17.26832995168709</v>
      </c>
      <c r="H23" s="12">
        <v>0.87577460631108217</v>
      </c>
      <c r="I23" s="12">
        <v>43.659825688227542</v>
      </c>
      <c r="J23" s="12">
        <v>56.340174311772465</v>
      </c>
    </row>
    <row r="24" spans="1:10" ht="15" customHeight="1" x14ac:dyDescent="0.25">
      <c r="A24" s="51">
        <v>19</v>
      </c>
      <c r="B24" s="51"/>
      <c r="C24" s="51" t="s">
        <v>178</v>
      </c>
      <c r="D24" s="13" t="s">
        <v>40</v>
      </c>
      <c r="E24" s="12">
        <v>31.487967332877197</v>
      </c>
      <c r="F24" s="12">
        <v>17.438912080402211</v>
      </c>
      <c r="G24" s="12">
        <v>30.976115372536501</v>
      </c>
      <c r="H24" s="12">
        <v>1.2916583984408048</v>
      </c>
      <c r="I24" s="12">
        <v>18.805346815743285</v>
      </c>
      <c r="J24" s="12">
        <v>81.194653184256723</v>
      </c>
    </row>
    <row r="25" spans="1:10" ht="15" customHeight="1" x14ac:dyDescent="0.25">
      <c r="A25" s="51">
        <v>20</v>
      </c>
      <c r="B25" s="51"/>
      <c r="C25" s="51" t="s">
        <v>179</v>
      </c>
      <c r="D25" s="13" t="s">
        <v>41</v>
      </c>
      <c r="E25" s="12">
        <v>36.880449646894036</v>
      </c>
      <c r="F25" s="12">
        <v>3.3002287905360137</v>
      </c>
      <c r="G25" s="12">
        <v>10.502598843687384</v>
      </c>
      <c r="H25" s="12">
        <v>1.3497579861749327</v>
      </c>
      <c r="I25" s="12">
        <v>47.966964732707638</v>
      </c>
      <c r="J25" s="12">
        <v>52.033035267292362</v>
      </c>
    </row>
    <row r="26" spans="1:10" ht="15" customHeight="1" x14ac:dyDescent="0.25">
      <c r="A26" s="51">
        <v>21</v>
      </c>
      <c r="B26" s="51"/>
      <c r="C26" s="51" t="s">
        <v>180</v>
      </c>
      <c r="D26" s="13" t="s">
        <v>42</v>
      </c>
      <c r="E26" s="12">
        <v>37.453031037557125</v>
      </c>
      <c r="F26" s="12">
        <v>9.0984772688736761</v>
      </c>
      <c r="G26" s="12">
        <v>10.745131346684875</v>
      </c>
      <c r="H26" s="12">
        <v>1.1010342853998842</v>
      </c>
      <c r="I26" s="12">
        <v>41.602326061484433</v>
      </c>
      <c r="J26" s="12">
        <v>58.39767393851556</v>
      </c>
    </row>
    <row r="27" spans="1:10" ht="15" customHeight="1" x14ac:dyDescent="0.25">
      <c r="A27" s="51">
        <v>22</v>
      </c>
      <c r="B27" s="51"/>
      <c r="C27" s="51" t="s">
        <v>181</v>
      </c>
      <c r="D27" s="13" t="s">
        <v>43</v>
      </c>
      <c r="E27" s="12">
        <v>24.024354062996395</v>
      </c>
      <c r="F27" s="12">
        <v>20.983777992310593</v>
      </c>
      <c r="G27" s="12">
        <v>23.411347561101902</v>
      </c>
      <c r="H27" s="12">
        <v>0.32090834002060153</v>
      </c>
      <c r="I27" s="12">
        <v>31.259612043570513</v>
      </c>
      <c r="J27" s="12">
        <v>68.740387956429487</v>
      </c>
    </row>
    <row r="28" spans="1:10" ht="15" customHeight="1" x14ac:dyDescent="0.25">
      <c r="A28" s="51">
        <v>23</v>
      </c>
      <c r="B28" s="51"/>
      <c r="C28" s="51" t="s">
        <v>182</v>
      </c>
      <c r="D28" s="13" t="s">
        <v>44</v>
      </c>
      <c r="E28" s="12">
        <v>39.335248443811487</v>
      </c>
      <c r="F28" s="12">
        <v>11.006264559592017</v>
      </c>
      <c r="G28" s="12">
        <v>11.511299391391494</v>
      </c>
      <c r="H28" s="12">
        <v>0.78332970942475544</v>
      </c>
      <c r="I28" s="12">
        <v>37.363857895780249</v>
      </c>
      <c r="J28" s="12">
        <v>62.636142104219765</v>
      </c>
    </row>
    <row r="29" spans="1:10" ht="15" customHeight="1" x14ac:dyDescent="0.25">
      <c r="A29" s="51">
        <v>24</v>
      </c>
      <c r="B29" s="51"/>
      <c r="C29" s="51" t="s">
        <v>183</v>
      </c>
      <c r="D29" s="13" t="s">
        <v>45</v>
      </c>
      <c r="E29" s="12">
        <v>48.300035583082398</v>
      </c>
      <c r="F29" s="12">
        <v>18.281595840764137</v>
      </c>
      <c r="G29" s="12">
        <v>19.311112464473648</v>
      </c>
      <c r="H29" s="12">
        <v>0.71278080459353454</v>
      </c>
      <c r="I29" s="12">
        <v>13.394475307086276</v>
      </c>
      <c r="J29" s="12">
        <v>86.605524692913718</v>
      </c>
    </row>
    <row r="30" spans="1:10" ht="15" customHeight="1" x14ac:dyDescent="0.25">
      <c r="A30" s="51">
        <v>25</v>
      </c>
      <c r="B30" s="51"/>
      <c r="C30" s="51" t="s">
        <v>184</v>
      </c>
      <c r="D30" s="13" t="s">
        <v>46</v>
      </c>
      <c r="E30" s="12">
        <v>41.10968751659906</v>
      </c>
      <c r="F30" s="12">
        <v>17.413116099618524</v>
      </c>
      <c r="G30" s="12">
        <v>22.078456705944021</v>
      </c>
      <c r="H30" s="12">
        <v>0.31584432310919053</v>
      </c>
      <c r="I30" s="12">
        <v>19.08289535472921</v>
      </c>
      <c r="J30" s="12">
        <v>80.917104645270783</v>
      </c>
    </row>
    <row r="31" spans="1:10" ht="15" customHeight="1" x14ac:dyDescent="0.25">
      <c r="A31" s="51">
        <v>26</v>
      </c>
      <c r="B31" s="51"/>
      <c r="C31" s="51" t="s">
        <v>185</v>
      </c>
      <c r="D31" s="13" t="s">
        <v>47</v>
      </c>
      <c r="E31" s="12">
        <v>43.30691162134714</v>
      </c>
      <c r="F31" s="12">
        <v>10.915852751180767</v>
      </c>
      <c r="G31" s="12">
        <v>10.931085430751796</v>
      </c>
      <c r="H31" s="12">
        <v>1.5173415333928717</v>
      </c>
      <c r="I31" s="12">
        <v>33.328808663327422</v>
      </c>
      <c r="J31" s="12">
        <v>66.671191336672592</v>
      </c>
    </row>
    <row r="32" spans="1:10" ht="15" customHeight="1" x14ac:dyDescent="0.25">
      <c r="A32" s="51">
        <v>27</v>
      </c>
      <c r="B32" s="51"/>
      <c r="C32" s="51" t="s">
        <v>186</v>
      </c>
      <c r="D32" s="13" t="s">
        <v>48</v>
      </c>
      <c r="E32" s="12">
        <v>39.256173632131514</v>
      </c>
      <c r="F32" s="12">
        <v>8.5489129320210999</v>
      </c>
      <c r="G32" s="12">
        <v>25.452006566270757</v>
      </c>
      <c r="H32" s="12">
        <v>0.48916145979842662</v>
      </c>
      <c r="I32" s="12">
        <v>26.253745409778212</v>
      </c>
      <c r="J32" s="12">
        <v>73.746254590221795</v>
      </c>
    </row>
    <row r="33" spans="1:10" ht="15" customHeight="1" x14ac:dyDescent="0.25">
      <c r="A33" s="51">
        <v>28</v>
      </c>
      <c r="B33" s="51"/>
      <c r="C33" s="51" t="s">
        <v>187</v>
      </c>
      <c r="D33" s="13" t="s">
        <v>49</v>
      </c>
      <c r="E33" s="12">
        <v>35.628314001802792</v>
      </c>
      <c r="F33" s="12">
        <v>3.7463597240374713</v>
      </c>
      <c r="G33" s="12">
        <v>2.4392102033714913</v>
      </c>
      <c r="H33" s="12">
        <v>1.2559894481548128</v>
      </c>
      <c r="I33" s="12">
        <v>56.930126622633431</v>
      </c>
      <c r="J33" s="12">
        <v>43.069873377366562</v>
      </c>
    </row>
    <row r="34" spans="1:10" ht="15" customHeight="1" x14ac:dyDescent="0.25">
      <c r="A34" s="51">
        <v>29</v>
      </c>
      <c r="B34" s="51"/>
      <c r="C34" s="51" t="s">
        <v>188</v>
      </c>
      <c r="D34" s="13" t="s">
        <v>50</v>
      </c>
      <c r="E34" s="12">
        <v>38.138605649464168</v>
      </c>
      <c r="F34" s="12">
        <v>14.453309272033588</v>
      </c>
      <c r="G34" s="12">
        <v>12.083604778003274</v>
      </c>
      <c r="H34" s="12">
        <v>0.39061835966656289</v>
      </c>
      <c r="I34" s="12">
        <v>34.933861940832401</v>
      </c>
      <c r="J34" s="12">
        <v>65.066138059167599</v>
      </c>
    </row>
    <row r="35" spans="1:10" ht="15" customHeight="1" x14ac:dyDescent="0.25">
      <c r="A35" s="51">
        <v>30</v>
      </c>
      <c r="B35" s="51"/>
      <c r="C35" s="51" t="s">
        <v>189</v>
      </c>
      <c r="D35" s="13" t="s">
        <v>51</v>
      </c>
      <c r="E35" s="12">
        <v>33.779577394770499</v>
      </c>
      <c r="F35" s="12">
        <v>11.84711955023181</v>
      </c>
      <c r="G35" s="12">
        <v>19.272264723223</v>
      </c>
      <c r="H35" s="12">
        <v>0.65472851270219545</v>
      </c>
      <c r="I35" s="12">
        <v>34.446309819072503</v>
      </c>
      <c r="J35" s="12">
        <v>65.553690180927504</v>
      </c>
    </row>
    <row r="36" spans="1:10" ht="15.75" x14ac:dyDescent="0.25">
      <c r="A36" s="51">
        <v>32</v>
      </c>
      <c r="B36" s="51"/>
      <c r="C36" s="51" t="s">
        <v>191</v>
      </c>
      <c r="D36" s="13" t="s">
        <v>52</v>
      </c>
      <c r="E36" s="12">
        <v>35.88664779719749</v>
      </c>
      <c r="F36" s="12">
        <v>21.077173431500579</v>
      </c>
      <c r="G36" s="12">
        <v>19.657803883751384</v>
      </c>
      <c r="H36" s="12">
        <v>1.03189659736675</v>
      </c>
      <c r="I36" s="12">
        <v>22.3464782901838</v>
      </c>
      <c r="J36" s="12">
        <v>77.653521709816204</v>
      </c>
    </row>
    <row r="37" spans="1:10" ht="15.75" x14ac:dyDescent="0.25">
      <c r="A37" s="51">
        <v>33</v>
      </c>
      <c r="B37" s="51"/>
      <c r="C37" s="51" t="s">
        <v>192</v>
      </c>
      <c r="D37" s="11" t="s">
        <v>53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</row>
    <row r="38" spans="1:10" ht="15.75" x14ac:dyDescent="0.25">
      <c r="A38" s="51">
        <v>34</v>
      </c>
      <c r="B38" s="51"/>
      <c r="C38" s="51" t="s">
        <v>193</v>
      </c>
      <c r="D38" s="13" t="s">
        <v>54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</row>
    <row r="39" spans="1:10" ht="15.75" x14ac:dyDescent="0.25">
      <c r="A39" s="51">
        <v>35</v>
      </c>
      <c r="B39" s="51"/>
      <c r="C39" s="51" t="s">
        <v>194</v>
      </c>
      <c r="D39" s="13" t="s">
        <v>55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</row>
    <row r="40" spans="1:10" ht="15.75" x14ac:dyDescent="0.25">
      <c r="A40" s="51">
        <v>36</v>
      </c>
      <c r="B40" s="51"/>
      <c r="C40" s="51" t="s">
        <v>195</v>
      </c>
      <c r="D40" s="13" t="s">
        <v>56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</row>
    <row r="41" spans="1:10" ht="15.75" x14ac:dyDescent="0.25">
      <c r="D41" s="14" t="s">
        <v>57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</row>
    <row r="42" spans="1:10" ht="15.75" x14ac:dyDescent="0.25">
      <c r="D42" s="13" t="s">
        <v>58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</row>
  </sheetData>
  <mergeCells count="2">
    <mergeCell ref="D3:J3"/>
    <mergeCell ref="E1:J1"/>
  </mergeCells>
  <pageMargins left="0.70866141732283472" right="0.31496062992125984" top="0.74803149606299213" bottom="0.74803149606299213" header="0.31496062992125984" footer="0.31496062992125984"/>
  <pageSetup scale="9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44"/>
  <sheetViews>
    <sheetView topLeftCell="D1" workbookViewId="0">
      <selection activeCell="E1" sqref="E1:K1"/>
    </sheetView>
  </sheetViews>
  <sheetFormatPr defaultRowHeight="15" x14ac:dyDescent="0.25"/>
  <cols>
    <col min="1" max="3" width="0" style="3" hidden="1" customWidth="1"/>
    <col min="4" max="4" width="33" style="1" customWidth="1"/>
    <col min="5" max="5" width="12.69921875" style="1" customWidth="1"/>
    <col min="6" max="6" width="11.3984375" style="1" customWidth="1"/>
    <col min="7" max="7" width="14.3984375" style="1" customWidth="1"/>
    <col min="8" max="8" width="9.8984375" style="1" customWidth="1"/>
    <col min="9" max="9" width="9.69921875" style="1" customWidth="1"/>
    <col min="10" max="10" width="11.5" style="1" customWidth="1"/>
    <col min="11" max="11" width="11" style="1" customWidth="1"/>
    <col min="12" max="16384" width="8.796875" style="3"/>
  </cols>
  <sheetData>
    <row r="1" spans="1:12" ht="93" customHeight="1" x14ac:dyDescent="0.25">
      <c r="E1" s="309" t="s">
        <v>786</v>
      </c>
      <c r="F1" s="309"/>
      <c r="G1" s="309"/>
      <c r="H1" s="309"/>
      <c r="I1" s="309"/>
      <c r="J1" s="309"/>
      <c r="K1" s="309"/>
      <c r="L1" s="2"/>
    </row>
    <row r="2" spans="1:12" ht="25.5" hidden="1" x14ac:dyDescent="0.2">
      <c r="D2" s="58" t="s">
        <v>0</v>
      </c>
      <c r="E2" s="58"/>
      <c r="F2" s="58"/>
      <c r="G2" s="58"/>
      <c r="H2" s="58"/>
      <c r="I2" s="58"/>
      <c r="J2" s="58"/>
      <c r="K2" s="58"/>
    </row>
    <row r="3" spans="1:12" ht="12.75" x14ac:dyDescent="0.2">
      <c r="D3" s="310" t="s">
        <v>237</v>
      </c>
      <c r="E3" s="310"/>
      <c r="F3" s="310"/>
      <c r="G3" s="310"/>
      <c r="H3" s="310"/>
      <c r="I3" s="310"/>
      <c r="J3" s="310"/>
      <c r="K3" s="310"/>
    </row>
    <row r="4" spans="1:12" ht="25.5" hidden="1" x14ac:dyDescent="0.2">
      <c r="D4" s="59"/>
      <c r="E4" s="7" t="s">
        <v>12</v>
      </c>
      <c r="F4" s="7" t="s">
        <v>13</v>
      </c>
      <c r="G4" s="7" t="s">
        <v>14</v>
      </c>
      <c r="H4" s="7" t="s">
        <v>15</v>
      </c>
      <c r="I4" s="7" t="s">
        <v>16</v>
      </c>
      <c r="J4" s="7" t="s">
        <v>17</v>
      </c>
      <c r="K4" s="7" t="s">
        <v>18</v>
      </c>
    </row>
    <row r="5" spans="1:12" ht="12.75" x14ac:dyDescent="0.2">
      <c r="D5" s="59"/>
      <c r="E5" s="335" t="s">
        <v>238</v>
      </c>
      <c r="F5" s="336"/>
      <c r="G5" s="336"/>
      <c r="H5" s="336"/>
      <c r="I5" s="336"/>
      <c r="J5" s="337"/>
      <c r="K5" s="338" t="s">
        <v>239</v>
      </c>
    </row>
    <row r="6" spans="1:12" ht="51" customHeight="1" x14ac:dyDescent="0.2">
      <c r="D6" s="59"/>
      <c r="E6" s="7" t="s">
        <v>240</v>
      </c>
      <c r="F6" s="7" t="s">
        <v>241</v>
      </c>
      <c r="G6" s="7" t="s">
        <v>242</v>
      </c>
      <c r="H6" s="7" t="s">
        <v>243</v>
      </c>
      <c r="I6" s="7" t="s">
        <v>244</v>
      </c>
      <c r="J6" s="7" t="s">
        <v>245</v>
      </c>
      <c r="K6" s="338"/>
    </row>
    <row r="7" spans="1:12" ht="38.25" hidden="1" x14ac:dyDescent="0.2">
      <c r="D7" s="8"/>
      <c r="E7" s="7" t="s">
        <v>246</v>
      </c>
      <c r="F7" s="7" t="s">
        <v>247</v>
      </c>
      <c r="G7" s="7" t="s">
        <v>248</v>
      </c>
      <c r="H7" s="7" t="s">
        <v>249</v>
      </c>
      <c r="I7" s="7" t="s">
        <v>250</v>
      </c>
      <c r="J7" s="7" t="s">
        <v>251</v>
      </c>
      <c r="K7" s="7" t="s">
        <v>252</v>
      </c>
    </row>
    <row r="8" spans="1:12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</row>
    <row r="9" spans="1:12" s="50" customFormat="1" ht="15.75" x14ac:dyDescent="0.25">
      <c r="A9" s="49">
        <v>1</v>
      </c>
      <c r="B9" s="49"/>
      <c r="C9" s="49" t="s">
        <v>160</v>
      </c>
      <c r="D9" s="9" t="s">
        <v>21</v>
      </c>
      <c r="E9" s="10">
        <v>4.6277386523935888</v>
      </c>
      <c r="F9" s="10">
        <v>0.78195476762526428</v>
      </c>
      <c r="G9" s="10">
        <v>32.893984973064789</v>
      </c>
      <c r="H9" s="10">
        <v>3.7418501913644602</v>
      </c>
      <c r="I9" s="10">
        <v>29.405728490006286</v>
      </c>
      <c r="J9" s="10">
        <v>1.0973448900434373</v>
      </c>
      <c r="K9" s="26">
        <v>27.451398721129461</v>
      </c>
    </row>
    <row r="10" spans="1:12" ht="15" customHeight="1" x14ac:dyDescent="0.25">
      <c r="A10" s="51">
        <v>3</v>
      </c>
      <c r="B10" s="51"/>
      <c r="C10" s="51" t="s">
        <v>162</v>
      </c>
      <c r="D10" s="11" t="s">
        <v>22</v>
      </c>
      <c r="E10" s="12">
        <v>4.6277386523935888</v>
      </c>
      <c r="F10" s="12">
        <v>0.78195476762526428</v>
      </c>
      <c r="G10" s="12">
        <v>32.893984973064789</v>
      </c>
      <c r="H10" s="12">
        <v>3.741850191364462</v>
      </c>
      <c r="I10" s="12">
        <v>29.405728490006286</v>
      </c>
      <c r="J10" s="12">
        <v>1.0973448900434373</v>
      </c>
      <c r="K10" s="27">
        <v>27.451398721129461</v>
      </c>
    </row>
    <row r="11" spans="1:12" ht="15" customHeight="1" x14ac:dyDescent="0.25">
      <c r="A11" s="51">
        <v>4</v>
      </c>
      <c r="B11" s="51"/>
      <c r="C11" s="51" t="s">
        <v>163</v>
      </c>
      <c r="D11" s="13" t="s">
        <v>23</v>
      </c>
      <c r="E11" s="12">
        <v>8.7814765398196002</v>
      </c>
      <c r="F11" s="12">
        <v>0.62085246382841552</v>
      </c>
      <c r="G11" s="12">
        <v>52.897163179554852</v>
      </c>
      <c r="H11" s="12">
        <v>0.44117623905060033</v>
      </c>
      <c r="I11" s="12">
        <v>12.068389436331774</v>
      </c>
      <c r="J11" s="12">
        <v>0.90448727466540935</v>
      </c>
      <c r="K11" s="27">
        <v>24.286454866749345</v>
      </c>
    </row>
    <row r="12" spans="1:12" ht="15" customHeight="1" x14ac:dyDescent="0.25">
      <c r="A12" s="51">
        <v>5</v>
      </c>
      <c r="B12" s="51"/>
      <c r="C12" s="51" t="s">
        <v>164</v>
      </c>
      <c r="D12" s="13" t="s">
        <v>24</v>
      </c>
      <c r="E12" s="12">
        <v>7.9363495813148912</v>
      </c>
      <c r="F12" s="12">
        <v>0.18718824057284258</v>
      </c>
      <c r="G12" s="12">
        <v>56.268880992087482</v>
      </c>
      <c r="H12" s="12">
        <v>5.792153222658583</v>
      </c>
      <c r="I12" s="12">
        <v>11.592950374072624</v>
      </c>
      <c r="J12" s="12">
        <v>1.1296746715863832</v>
      </c>
      <c r="K12" s="27">
        <v>17.092802917707193</v>
      </c>
    </row>
    <row r="13" spans="1:12" ht="15" customHeight="1" x14ac:dyDescent="0.25">
      <c r="A13" s="51">
        <v>6</v>
      </c>
      <c r="B13" s="51"/>
      <c r="C13" s="51" t="s">
        <v>165</v>
      </c>
      <c r="D13" s="13" t="s">
        <v>27</v>
      </c>
      <c r="E13" s="12">
        <v>5.4790940346400561</v>
      </c>
      <c r="F13" s="12">
        <v>0.10436281567953828</v>
      </c>
      <c r="G13" s="12">
        <v>45.473796467901821</v>
      </c>
      <c r="H13" s="12">
        <v>4.7193457912316807E-2</v>
      </c>
      <c r="I13" s="12">
        <v>26.292281215360351</v>
      </c>
      <c r="J13" s="12">
        <v>1.2333753174113851</v>
      </c>
      <c r="K13" s="27">
        <v>21.369896691094528</v>
      </c>
    </row>
    <row r="14" spans="1:12" ht="15" customHeight="1" x14ac:dyDescent="0.25">
      <c r="A14" s="51">
        <v>7</v>
      </c>
      <c r="B14" s="51"/>
      <c r="C14" s="51" t="s">
        <v>166</v>
      </c>
      <c r="D14" s="13" t="s">
        <v>28</v>
      </c>
      <c r="E14" s="12">
        <v>3.0430156474161563</v>
      </c>
      <c r="F14" s="12">
        <v>0.278583144033618</v>
      </c>
      <c r="G14" s="12">
        <v>25.007721004557908</v>
      </c>
      <c r="H14" s="12">
        <v>1.5890157564884078</v>
      </c>
      <c r="I14" s="12">
        <v>61.081610900695651</v>
      </c>
      <c r="J14" s="12">
        <v>0.51490759218305637</v>
      </c>
      <c r="K14" s="27">
        <v>8.4851459546252013</v>
      </c>
    </row>
    <row r="15" spans="1:12" ht="15" customHeight="1" x14ac:dyDescent="0.25">
      <c r="A15" s="51">
        <v>8</v>
      </c>
      <c r="B15" s="51"/>
      <c r="C15" s="51" t="s">
        <v>167</v>
      </c>
      <c r="D15" s="13" t="s">
        <v>29</v>
      </c>
      <c r="E15" s="12">
        <v>3.1038901245829518</v>
      </c>
      <c r="F15" s="12">
        <v>0.73069799181494555</v>
      </c>
      <c r="G15" s="12">
        <v>32.034959966856121</v>
      </c>
      <c r="H15" s="12">
        <v>11.741451123874302</v>
      </c>
      <c r="I15" s="12">
        <v>19.767464867402477</v>
      </c>
      <c r="J15" s="12">
        <v>0.6721735175427731</v>
      </c>
      <c r="K15" s="27">
        <v>31.949362407926433</v>
      </c>
    </row>
    <row r="16" spans="1:12" ht="15" customHeight="1" x14ac:dyDescent="0.25">
      <c r="A16" s="51">
        <v>9</v>
      </c>
      <c r="B16" s="51"/>
      <c r="C16" s="51" t="s">
        <v>168</v>
      </c>
      <c r="D16" s="13" t="s">
        <v>30</v>
      </c>
      <c r="E16" s="12">
        <v>4.519279405174867</v>
      </c>
      <c r="F16" s="12">
        <v>1.4583867728455111</v>
      </c>
      <c r="G16" s="12">
        <v>24.117148480906145</v>
      </c>
      <c r="H16" s="12">
        <v>21.509067268312599</v>
      </c>
      <c r="I16" s="12">
        <v>15.29899519174363</v>
      </c>
      <c r="J16" s="12">
        <v>1.8804194962055452</v>
      </c>
      <c r="K16" s="27">
        <v>31.21670858371553</v>
      </c>
    </row>
    <row r="17" spans="1:11" ht="15" customHeight="1" x14ac:dyDescent="0.25">
      <c r="A17" s="51">
        <v>10</v>
      </c>
      <c r="B17" s="51"/>
      <c r="C17" s="51" t="s">
        <v>169</v>
      </c>
      <c r="D17" s="13" t="s">
        <v>31</v>
      </c>
      <c r="E17" s="12">
        <v>4.1174695274260804</v>
      </c>
      <c r="F17" s="12">
        <v>1.1651254955585473</v>
      </c>
      <c r="G17" s="12">
        <v>26.409796061175378</v>
      </c>
      <c r="H17" s="12">
        <v>14.027854896501932</v>
      </c>
      <c r="I17" s="12">
        <v>22.718540248347956</v>
      </c>
      <c r="J17" s="12">
        <v>1.0397366328542295</v>
      </c>
      <c r="K17" s="27">
        <v>30.521477138135882</v>
      </c>
    </row>
    <row r="18" spans="1:11" ht="15" customHeight="1" x14ac:dyDescent="0.25">
      <c r="A18" s="51">
        <v>11</v>
      </c>
      <c r="B18" s="51"/>
      <c r="C18" s="51" t="s">
        <v>170</v>
      </c>
      <c r="D18" s="13" t="s">
        <v>32</v>
      </c>
      <c r="E18" s="12">
        <v>3.0655247933423628</v>
      </c>
      <c r="F18" s="12">
        <v>0.9214243707879346</v>
      </c>
      <c r="G18" s="12">
        <v>23.257408169069915</v>
      </c>
      <c r="H18" s="12">
        <v>6.8947399367949105</v>
      </c>
      <c r="I18" s="12">
        <v>36.233632810846743</v>
      </c>
      <c r="J18" s="12">
        <v>0.64268357134309284</v>
      </c>
      <c r="K18" s="27">
        <v>28.984586347815046</v>
      </c>
    </row>
    <row r="19" spans="1:11" ht="15" customHeight="1" x14ac:dyDescent="0.25">
      <c r="A19" s="51">
        <v>12</v>
      </c>
      <c r="B19" s="51"/>
      <c r="C19" s="51" t="s">
        <v>171</v>
      </c>
      <c r="D19" s="13" t="s">
        <v>33</v>
      </c>
      <c r="E19" s="12">
        <v>2.4616263066953703</v>
      </c>
      <c r="F19" s="12">
        <v>0.23462858013331506</v>
      </c>
      <c r="G19" s="12">
        <v>26.075559495440753</v>
      </c>
      <c r="H19" s="12">
        <v>1.9588368534311804</v>
      </c>
      <c r="I19" s="12">
        <v>34.940421871474662</v>
      </c>
      <c r="J19" s="12">
        <v>0.41288883964805967</v>
      </c>
      <c r="K19" s="27">
        <v>33.916038053176663</v>
      </c>
    </row>
    <row r="20" spans="1:11" ht="15" customHeight="1" x14ac:dyDescent="0.25">
      <c r="A20" s="51">
        <v>13</v>
      </c>
      <c r="B20" s="51"/>
      <c r="C20" s="51" t="s">
        <v>172</v>
      </c>
      <c r="D20" s="13" t="s">
        <v>34</v>
      </c>
      <c r="E20" s="12">
        <v>3.9291829210491542</v>
      </c>
      <c r="F20" s="12">
        <v>0.17150781532471582</v>
      </c>
      <c r="G20" s="12">
        <v>41.542727818878525</v>
      </c>
      <c r="H20" s="12">
        <v>0.50703438780599697</v>
      </c>
      <c r="I20" s="12">
        <v>31.746652008511958</v>
      </c>
      <c r="J20" s="12">
        <v>0.60223519743466225</v>
      </c>
      <c r="K20" s="27">
        <v>21.500659850994989</v>
      </c>
    </row>
    <row r="21" spans="1:11" ht="15" customHeight="1" x14ac:dyDescent="0.25">
      <c r="A21" s="51">
        <v>14</v>
      </c>
      <c r="B21" s="51"/>
      <c r="C21" s="51" t="s">
        <v>173</v>
      </c>
      <c r="D21" s="13" t="s">
        <v>35</v>
      </c>
      <c r="E21" s="12">
        <v>6.2783534843813813</v>
      </c>
      <c r="F21" s="12">
        <v>2.3784763214496212</v>
      </c>
      <c r="G21" s="12">
        <v>32.723592050019093</v>
      </c>
      <c r="H21" s="12">
        <v>5.8747875392515985</v>
      </c>
      <c r="I21" s="12">
        <v>18.243767400816463</v>
      </c>
      <c r="J21" s="12">
        <v>4.8158936405945205</v>
      </c>
      <c r="K21" s="27">
        <v>29.685129563487326</v>
      </c>
    </row>
    <row r="22" spans="1:11" ht="15" customHeight="1" x14ac:dyDescent="0.25">
      <c r="A22" s="51">
        <v>15</v>
      </c>
      <c r="B22" s="51"/>
      <c r="C22" s="51" t="s">
        <v>174</v>
      </c>
      <c r="D22" s="13" t="s">
        <v>36</v>
      </c>
      <c r="E22" s="12">
        <v>6.2611594059395976</v>
      </c>
      <c r="F22" s="12">
        <v>0.85095403397739688</v>
      </c>
      <c r="G22" s="12">
        <v>22.771356075040806</v>
      </c>
      <c r="H22" s="12">
        <v>9.2429645696554203</v>
      </c>
      <c r="I22" s="12">
        <v>20.423070689651858</v>
      </c>
      <c r="J22" s="12">
        <v>1.2867422482537312</v>
      </c>
      <c r="K22" s="27">
        <v>39.163752977481188</v>
      </c>
    </row>
    <row r="23" spans="1:11" ht="15" customHeight="1" x14ac:dyDescent="0.25">
      <c r="A23" s="51">
        <v>16</v>
      </c>
      <c r="B23" s="51"/>
      <c r="C23" s="51" t="s">
        <v>175</v>
      </c>
      <c r="D23" s="13" t="s">
        <v>37</v>
      </c>
      <c r="E23" s="12">
        <v>5.7647894155564652</v>
      </c>
      <c r="F23" s="12">
        <v>0.3598653523566796</v>
      </c>
      <c r="G23" s="12">
        <v>55.399229655683513</v>
      </c>
      <c r="H23" s="12">
        <v>0.4604761062808182</v>
      </c>
      <c r="I23" s="12">
        <v>14.579868068220859</v>
      </c>
      <c r="J23" s="12">
        <v>1.3487699914240339</v>
      </c>
      <c r="K23" s="27">
        <v>22.087011773962921</v>
      </c>
    </row>
    <row r="24" spans="1:11" ht="15" customHeight="1" x14ac:dyDescent="0.25">
      <c r="A24" s="51">
        <v>17</v>
      </c>
      <c r="B24" s="51"/>
      <c r="C24" s="51" t="s">
        <v>176</v>
      </c>
      <c r="D24" s="13" t="s">
        <v>38</v>
      </c>
      <c r="E24" s="12">
        <v>5.7188328157792139</v>
      </c>
      <c r="F24" s="12">
        <v>0.46903580610103729</v>
      </c>
      <c r="G24" s="12">
        <v>27.731712857791912</v>
      </c>
      <c r="H24" s="12">
        <v>0.41658159189159144</v>
      </c>
      <c r="I24" s="12">
        <v>43.216411597957084</v>
      </c>
      <c r="J24" s="12">
        <v>0.69551050942863402</v>
      </c>
      <c r="K24" s="27">
        <v>21.751914821050534</v>
      </c>
    </row>
    <row r="25" spans="1:11" ht="15" customHeight="1" x14ac:dyDescent="0.25">
      <c r="A25" s="51">
        <v>18</v>
      </c>
      <c r="B25" s="51"/>
      <c r="C25" s="51" t="s">
        <v>177</v>
      </c>
      <c r="D25" s="13" t="s">
        <v>39</v>
      </c>
      <c r="E25" s="12">
        <v>4.7162231564903765</v>
      </c>
      <c r="F25" s="12">
        <v>0.77473661119032511</v>
      </c>
      <c r="G25" s="12">
        <v>20.133983396084712</v>
      </c>
      <c r="H25" s="12">
        <v>1.4456583911823995</v>
      </c>
      <c r="I25" s="12">
        <v>30.839230044981765</v>
      </c>
      <c r="J25" s="12">
        <v>0.8276861750229767</v>
      </c>
      <c r="K25" s="27">
        <v>41.262482225047442</v>
      </c>
    </row>
    <row r="26" spans="1:11" ht="15" customHeight="1" x14ac:dyDescent="0.25">
      <c r="A26" s="51">
        <v>19</v>
      </c>
      <c r="B26" s="51"/>
      <c r="C26" s="51" t="s">
        <v>178</v>
      </c>
      <c r="D26" s="13" t="s">
        <v>40</v>
      </c>
      <c r="E26" s="12">
        <v>3.7563913564846536</v>
      </c>
      <c r="F26" s="12">
        <v>0.97593167600060748</v>
      </c>
      <c r="G26" s="12">
        <v>27.134573883986093</v>
      </c>
      <c r="H26" s="12">
        <v>2.8632811183359199</v>
      </c>
      <c r="I26" s="12">
        <v>46.123871957599221</v>
      </c>
      <c r="J26" s="12">
        <v>1.2305329505503604</v>
      </c>
      <c r="K26" s="27">
        <v>17.915417057043133</v>
      </c>
    </row>
    <row r="27" spans="1:11" ht="15" customHeight="1" x14ac:dyDescent="0.25">
      <c r="A27" s="51">
        <v>20</v>
      </c>
      <c r="B27" s="51"/>
      <c r="C27" s="51" t="s">
        <v>179</v>
      </c>
      <c r="D27" s="13" t="s">
        <v>41</v>
      </c>
      <c r="E27" s="12">
        <v>6.8941695336776148</v>
      </c>
      <c r="F27" s="12">
        <v>2.8902704676023463</v>
      </c>
      <c r="G27" s="12">
        <v>29.283486113901517</v>
      </c>
      <c r="H27" s="12">
        <v>3.9884200377563674</v>
      </c>
      <c r="I27" s="12">
        <v>12.452298984160224</v>
      </c>
      <c r="J27" s="12">
        <v>1.217691798051199</v>
      </c>
      <c r="K27" s="27">
        <v>43.273668413664225</v>
      </c>
    </row>
    <row r="28" spans="1:11" ht="15" customHeight="1" x14ac:dyDescent="0.25">
      <c r="A28" s="51">
        <v>21</v>
      </c>
      <c r="B28" s="51"/>
      <c r="C28" s="51" t="s">
        <v>180</v>
      </c>
      <c r="D28" s="13" t="s">
        <v>42</v>
      </c>
      <c r="E28" s="12">
        <v>5.2313815704672946</v>
      </c>
      <c r="F28" s="12">
        <v>1.0086351697588152</v>
      </c>
      <c r="G28" s="12">
        <v>30.902903455590678</v>
      </c>
      <c r="H28" s="12">
        <v>4.2130521755008044</v>
      </c>
      <c r="I28" s="12">
        <v>18.60536411608275</v>
      </c>
      <c r="J28" s="12">
        <v>1.0323295616753028</v>
      </c>
      <c r="K28" s="27">
        <v>39.006333950924358</v>
      </c>
    </row>
    <row r="29" spans="1:11" ht="15" customHeight="1" x14ac:dyDescent="0.25">
      <c r="A29" s="51">
        <v>22</v>
      </c>
      <c r="B29" s="51"/>
      <c r="C29" s="51" t="s">
        <v>181</v>
      </c>
      <c r="D29" s="13" t="s">
        <v>43</v>
      </c>
      <c r="E29" s="12">
        <v>3.5647847115207885</v>
      </c>
      <c r="F29" s="12">
        <v>0.3240779339875699</v>
      </c>
      <c r="G29" s="12">
        <v>22.43056321995298</v>
      </c>
      <c r="H29" s="12">
        <v>0.65951671206287754</v>
      </c>
      <c r="I29" s="12">
        <v>42.668660099339306</v>
      </c>
      <c r="J29" s="12">
        <v>0.30842865545921938</v>
      </c>
      <c r="K29" s="27">
        <v>30.043968667677266</v>
      </c>
    </row>
    <row r="30" spans="1:11" ht="15" customHeight="1" x14ac:dyDescent="0.25">
      <c r="A30" s="51">
        <v>23</v>
      </c>
      <c r="B30" s="51"/>
      <c r="C30" s="51" t="s">
        <v>182</v>
      </c>
      <c r="D30" s="13" t="s">
        <v>44</v>
      </c>
      <c r="E30" s="12">
        <v>4.2401330231009569</v>
      </c>
      <c r="F30" s="12">
        <v>0.52372619540768328</v>
      </c>
      <c r="G30" s="12">
        <v>34.754453138005658</v>
      </c>
      <c r="H30" s="12">
        <v>2.7069194466920377</v>
      </c>
      <c r="I30" s="12">
        <v>21.444858904920999</v>
      </c>
      <c r="J30" s="12">
        <v>0.7460129848510072</v>
      </c>
      <c r="K30" s="27">
        <v>35.583896307021654</v>
      </c>
    </row>
    <row r="31" spans="1:11" ht="15" customHeight="1" x14ac:dyDescent="0.25">
      <c r="A31" s="51">
        <v>24</v>
      </c>
      <c r="B31" s="51"/>
      <c r="C31" s="51" t="s">
        <v>183</v>
      </c>
      <c r="D31" s="13" t="s">
        <v>45</v>
      </c>
      <c r="E31" s="12">
        <v>3.2701962307685055</v>
      </c>
      <c r="F31" s="12">
        <v>0.98534735986916133</v>
      </c>
      <c r="G31" s="12">
        <v>45.780132294524712</v>
      </c>
      <c r="H31" s="12">
        <v>0.46447422002611394</v>
      </c>
      <c r="I31" s="12">
        <v>35.992934216407122</v>
      </c>
      <c r="J31" s="12">
        <v>0.68244810674835887</v>
      </c>
      <c r="K31" s="27">
        <v>12.824467571656024</v>
      </c>
    </row>
    <row r="32" spans="1:11" ht="15" customHeight="1" x14ac:dyDescent="0.25">
      <c r="A32" s="51">
        <v>25</v>
      </c>
      <c r="B32" s="51"/>
      <c r="C32" s="51" t="s">
        <v>184</v>
      </c>
      <c r="D32" s="13" t="s">
        <v>46</v>
      </c>
      <c r="E32" s="12">
        <v>3.6659290104803448</v>
      </c>
      <c r="F32" s="12">
        <v>0.22043305229229007</v>
      </c>
      <c r="G32" s="12">
        <v>39.406530553148002</v>
      </c>
      <c r="H32" s="12">
        <v>0.10548566368157</v>
      </c>
      <c r="I32" s="12">
        <v>37.95678730205492</v>
      </c>
      <c r="J32" s="12">
        <v>0.3035694691584539</v>
      </c>
      <c r="K32" s="27">
        <v>18.341264949184414</v>
      </c>
    </row>
    <row r="33" spans="1:11" ht="15" customHeight="1" x14ac:dyDescent="0.25">
      <c r="A33" s="51">
        <v>26</v>
      </c>
      <c r="B33" s="51"/>
      <c r="C33" s="51" t="s">
        <v>185</v>
      </c>
      <c r="D33" s="13" t="s">
        <v>47</v>
      </c>
      <c r="E33" s="12">
        <v>8.5911561296309955</v>
      </c>
      <c r="F33" s="12">
        <v>0.59045718965448701</v>
      </c>
      <c r="G33" s="12">
        <v>37.795467735120667</v>
      </c>
      <c r="H33" s="12">
        <v>1.5351707206296759</v>
      </c>
      <c r="I33" s="12">
        <v>19.841036795964179</v>
      </c>
      <c r="J33" s="12">
        <v>1.3780251010638214</v>
      </c>
      <c r="K33" s="27">
        <v>30.268686327936177</v>
      </c>
    </row>
    <row r="34" spans="1:11" ht="15" customHeight="1" x14ac:dyDescent="0.25">
      <c r="A34" s="51">
        <v>27</v>
      </c>
      <c r="B34" s="51"/>
      <c r="C34" s="51" t="s">
        <v>186</v>
      </c>
      <c r="D34" s="13" t="s">
        <v>48</v>
      </c>
      <c r="E34" s="12">
        <v>3.7534777452948429</v>
      </c>
      <c r="F34" s="12">
        <v>0.2560657128477668</v>
      </c>
      <c r="G34" s="12">
        <v>37.435549087762773</v>
      </c>
      <c r="H34" s="12">
        <v>0.24663120258449756</v>
      </c>
      <c r="I34" s="12">
        <v>32.63763785483976</v>
      </c>
      <c r="J34" s="12">
        <v>0.46954831848732392</v>
      </c>
      <c r="K34" s="27">
        <v>25.201090078183032</v>
      </c>
    </row>
    <row r="35" spans="1:11" ht="15" customHeight="1" x14ac:dyDescent="0.25">
      <c r="A35" s="51">
        <v>28</v>
      </c>
      <c r="B35" s="51"/>
      <c r="C35" s="51" t="s">
        <v>187</v>
      </c>
      <c r="D35" s="13" t="s">
        <v>49</v>
      </c>
      <c r="E35" s="12">
        <v>4.4167851782789311</v>
      </c>
      <c r="F35" s="12">
        <v>0.7531194669444522</v>
      </c>
      <c r="G35" s="12">
        <v>30.885311272297489</v>
      </c>
      <c r="H35" s="12">
        <v>2.9010528689113295</v>
      </c>
      <c r="I35" s="12">
        <v>5.8657818603983056</v>
      </c>
      <c r="J35" s="12">
        <v>1.1910559913311414</v>
      </c>
      <c r="K35" s="27">
        <v>53.986893361838355</v>
      </c>
    </row>
    <row r="36" spans="1:11" ht="15" customHeight="1" x14ac:dyDescent="0.25">
      <c r="A36" s="51">
        <v>29</v>
      </c>
      <c r="B36" s="51"/>
      <c r="C36" s="51" t="s">
        <v>188</v>
      </c>
      <c r="D36" s="13" t="s">
        <v>50</v>
      </c>
      <c r="E36" s="12">
        <v>2.6858235217919169</v>
      </c>
      <c r="F36" s="12">
        <v>0.14952690070423311</v>
      </c>
      <c r="G36" s="12">
        <v>36.785053496295568</v>
      </c>
      <c r="H36" s="12">
        <v>0.27218903675238143</v>
      </c>
      <c r="I36" s="12">
        <v>25.784499545401697</v>
      </c>
      <c r="J36" s="12">
        <v>0.37954296035540952</v>
      </c>
      <c r="K36" s="27">
        <v>33.943364538698788</v>
      </c>
    </row>
    <row r="37" spans="1:11" ht="15" customHeight="1" x14ac:dyDescent="0.25">
      <c r="A37" s="51">
        <v>30</v>
      </c>
      <c r="B37" s="51"/>
      <c r="C37" s="51" t="s">
        <v>189</v>
      </c>
      <c r="D37" s="13" t="s">
        <v>51</v>
      </c>
      <c r="E37" s="12">
        <v>3.2557050611055449</v>
      </c>
      <c r="F37" s="12">
        <v>1.6076785233778357</v>
      </c>
      <c r="G37" s="12">
        <v>31.468113197918942</v>
      </c>
      <c r="H37" s="12">
        <v>0.66863377492642539</v>
      </c>
      <c r="I37" s="12">
        <v>29.605929247107305</v>
      </c>
      <c r="J37" s="12">
        <v>0.62288655369250467</v>
      </c>
      <c r="K37" s="27">
        <v>32.77105364187144</v>
      </c>
    </row>
    <row r="38" spans="1:11" ht="15.75" x14ac:dyDescent="0.25">
      <c r="A38" s="51">
        <v>32</v>
      </c>
      <c r="B38" s="51"/>
      <c r="C38" s="51" t="s">
        <v>191</v>
      </c>
      <c r="D38" s="13" t="s">
        <v>52</v>
      </c>
      <c r="E38" s="12">
        <v>4.8276102495733362</v>
      </c>
      <c r="F38" s="12">
        <v>0.65991739142114991</v>
      </c>
      <c r="G38" s="12">
        <v>27.593429701185244</v>
      </c>
      <c r="H38" s="12">
        <v>6.3239283787146983</v>
      </c>
      <c r="I38" s="12">
        <v>38.499634175524669</v>
      </c>
      <c r="J38" s="12">
        <v>0.97527098635976794</v>
      </c>
      <c r="K38" s="27">
        <v>21.120209117221133</v>
      </c>
    </row>
    <row r="39" spans="1:11" ht="15.75" x14ac:dyDescent="0.25">
      <c r="A39" s="51">
        <v>33</v>
      </c>
      <c r="B39" s="51"/>
      <c r="C39" s="51" t="s">
        <v>192</v>
      </c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27" t="s">
        <v>26</v>
      </c>
    </row>
    <row r="40" spans="1:11" ht="15.75" x14ac:dyDescent="0.25">
      <c r="A40" s="51">
        <v>34</v>
      </c>
      <c r="B40" s="51"/>
      <c r="C40" s="51" t="s">
        <v>193</v>
      </c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27" t="s">
        <v>26</v>
      </c>
    </row>
    <row r="41" spans="1:11" ht="15.75" x14ac:dyDescent="0.25">
      <c r="A41" s="51">
        <v>35</v>
      </c>
      <c r="B41" s="51"/>
      <c r="C41" s="51" t="s">
        <v>194</v>
      </c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27" t="s">
        <v>26</v>
      </c>
    </row>
    <row r="42" spans="1:11" ht="15.75" x14ac:dyDescent="0.25">
      <c r="A42" s="51">
        <v>36</v>
      </c>
      <c r="B42" s="51"/>
      <c r="C42" s="51" t="s">
        <v>195</v>
      </c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27" t="s">
        <v>26</v>
      </c>
    </row>
    <row r="43" spans="1:11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27" t="s">
        <v>26</v>
      </c>
    </row>
    <row r="44" spans="1:11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27" t="s">
        <v>26</v>
      </c>
    </row>
  </sheetData>
  <mergeCells count="4">
    <mergeCell ref="E1:K1"/>
    <mergeCell ref="D3:K3"/>
    <mergeCell ref="E5:J5"/>
    <mergeCell ref="K5:K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>
      <selection activeCell="K32" sqref="K32"/>
    </sheetView>
  </sheetViews>
  <sheetFormatPr defaultRowHeight="18.75" x14ac:dyDescent="0.3"/>
  <sheetData/>
  <printOptions horizontalCentered="1"/>
  <pageMargins left="0" right="0" top="0" bottom="0" header="0.31496062992125984" footer="0.31496062992125984"/>
  <pageSetup paperSize="9" orientation="landscape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796875" style="1" customWidth="1"/>
    <col min="6" max="6" width="8.7968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9.89843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787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4" t="s">
        <v>158</v>
      </c>
      <c r="F4" s="308" t="s">
        <v>2</v>
      </c>
      <c r="G4" s="308"/>
      <c r="H4" s="308"/>
      <c r="I4" s="308"/>
      <c r="J4" s="314" t="s">
        <v>3</v>
      </c>
      <c r="K4" s="308" t="s">
        <v>2</v>
      </c>
      <c r="L4" s="308"/>
      <c r="M4" s="314" t="s">
        <v>4</v>
      </c>
    </row>
    <row r="5" spans="4:14" ht="14.45" customHeight="1" x14ac:dyDescent="0.2">
      <c r="D5" s="318"/>
      <c r="E5" s="314"/>
      <c r="F5" s="314" t="s">
        <v>5</v>
      </c>
      <c r="G5" s="314" t="s">
        <v>6</v>
      </c>
      <c r="H5" s="315" t="s">
        <v>7</v>
      </c>
      <c r="I5" s="316"/>
      <c r="J5" s="314"/>
      <c r="K5" s="314" t="s">
        <v>8</v>
      </c>
      <c r="L5" s="314" t="s">
        <v>9</v>
      </c>
      <c r="M5" s="314"/>
    </row>
    <row r="6" spans="4:14" ht="100.5" customHeight="1" x14ac:dyDescent="0.2">
      <c r="D6" s="318"/>
      <c r="E6" s="314"/>
      <c r="F6" s="314"/>
      <c r="G6" s="314"/>
      <c r="H6" s="5" t="s">
        <v>10</v>
      </c>
      <c r="I6" s="5" t="s">
        <v>11</v>
      </c>
      <c r="J6" s="314"/>
      <c r="K6" s="314"/>
      <c r="L6" s="314"/>
      <c r="M6" s="314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1304.0815800000003</v>
      </c>
      <c r="F9" s="10">
        <v>1000.77278</v>
      </c>
      <c r="G9" s="10">
        <v>293.69279999999998</v>
      </c>
      <c r="H9" s="10">
        <v>228.12619999999998</v>
      </c>
      <c r="I9" s="10">
        <v>65.566600000000008</v>
      </c>
      <c r="J9" s="10">
        <v>327.13029999999998</v>
      </c>
      <c r="K9" s="10">
        <v>309.38779999999997</v>
      </c>
      <c r="L9" s="10">
        <v>17.7425</v>
      </c>
      <c r="M9" s="10">
        <v>36.904802568999997</v>
      </c>
    </row>
    <row r="10" spans="4:14" ht="15.75" x14ac:dyDescent="0.25">
      <c r="D10" s="11" t="s">
        <v>22</v>
      </c>
      <c r="E10" s="12">
        <v>1302.3545800000004</v>
      </c>
      <c r="F10" s="12">
        <v>999.04578000000004</v>
      </c>
      <c r="G10" s="12">
        <v>293.69279999999998</v>
      </c>
      <c r="H10" s="12">
        <v>228.12619999999998</v>
      </c>
      <c r="I10" s="12">
        <v>65.566600000000008</v>
      </c>
      <c r="J10" s="12">
        <v>327.13029999999998</v>
      </c>
      <c r="K10" s="12">
        <v>309.38779999999997</v>
      </c>
      <c r="L10" s="12">
        <v>17.7425</v>
      </c>
      <c r="M10" s="12">
        <v>36.904802568999997</v>
      </c>
    </row>
    <row r="11" spans="4:14" ht="15.75" x14ac:dyDescent="0.25">
      <c r="D11" s="13" t="s">
        <v>23</v>
      </c>
      <c r="E11" s="12">
        <v>39.513800000000003</v>
      </c>
      <c r="F11" s="12">
        <v>33.207800000000006</v>
      </c>
      <c r="G11" s="12">
        <v>6.306</v>
      </c>
      <c r="H11" s="12">
        <v>5.6390000000000002</v>
      </c>
      <c r="I11" s="12">
        <v>0.66700000000000004</v>
      </c>
      <c r="J11" s="12">
        <v>11.141299999999999</v>
      </c>
      <c r="K11" s="12">
        <v>10.6943</v>
      </c>
      <c r="L11" s="12">
        <v>0.44700000000000001</v>
      </c>
      <c r="M11" s="12">
        <v>1.5454670000000001</v>
      </c>
    </row>
    <row r="12" spans="4:14" ht="17.25" customHeight="1" x14ac:dyDescent="0.25">
      <c r="D12" s="13" t="s">
        <v>24</v>
      </c>
      <c r="E12" s="12">
        <v>39.665999999999997</v>
      </c>
      <c r="F12" s="12" t="s">
        <v>25</v>
      </c>
      <c r="G12" s="12" t="s">
        <v>25</v>
      </c>
      <c r="H12" s="12" t="s">
        <v>26</v>
      </c>
      <c r="I12" s="12" t="s">
        <v>25</v>
      </c>
      <c r="J12" s="12">
        <v>7.0039999999999996</v>
      </c>
      <c r="K12" s="12" t="s">
        <v>25</v>
      </c>
      <c r="L12" s="12" t="s">
        <v>25</v>
      </c>
      <c r="M12" s="12">
        <v>1.4910439</v>
      </c>
    </row>
    <row r="13" spans="4:14" ht="15.75" x14ac:dyDescent="0.25">
      <c r="D13" s="13" t="s">
        <v>27</v>
      </c>
      <c r="E13" s="12">
        <v>40.256999999999998</v>
      </c>
      <c r="F13" s="12">
        <v>32.441000000000003</v>
      </c>
      <c r="G13" s="12">
        <v>7.8159999999999998</v>
      </c>
      <c r="H13" s="12">
        <v>7.8159999999999998</v>
      </c>
      <c r="I13" s="12" t="s">
        <v>26</v>
      </c>
      <c r="J13" s="12">
        <v>0.53800000000000003</v>
      </c>
      <c r="K13" s="12" t="s">
        <v>25</v>
      </c>
      <c r="L13" s="12" t="s">
        <v>25</v>
      </c>
      <c r="M13" s="12">
        <v>1.5745093999999999</v>
      </c>
    </row>
    <row r="14" spans="4:14" ht="15.75" x14ac:dyDescent="0.25">
      <c r="D14" s="13" t="s">
        <v>28</v>
      </c>
      <c r="E14" s="12">
        <v>62.051499999999997</v>
      </c>
      <c r="F14" s="12">
        <v>46.735999999999997</v>
      </c>
      <c r="G14" s="12">
        <v>15.3155</v>
      </c>
      <c r="H14" s="12" t="s">
        <v>25</v>
      </c>
      <c r="I14" s="12" t="s">
        <v>25</v>
      </c>
      <c r="J14" s="12">
        <v>15.521000000000001</v>
      </c>
      <c r="K14" s="12" t="s">
        <v>25</v>
      </c>
      <c r="L14" s="12" t="s">
        <v>25</v>
      </c>
      <c r="M14" s="12">
        <v>2.0224901000000002</v>
      </c>
    </row>
    <row r="15" spans="4:14" ht="15.75" x14ac:dyDescent="0.25">
      <c r="D15" s="13" t="s">
        <v>29</v>
      </c>
      <c r="E15" s="12">
        <v>50.78</v>
      </c>
      <c r="F15" s="12">
        <v>36.206000000000003</v>
      </c>
      <c r="G15" s="12">
        <v>14.574</v>
      </c>
      <c r="H15" s="12">
        <v>12.59</v>
      </c>
      <c r="I15" s="12">
        <v>1.984</v>
      </c>
      <c r="J15" s="12">
        <v>3.2450000000000001</v>
      </c>
      <c r="K15" s="12" t="s">
        <v>25</v>
      </c>
      <c r="L15" s="12" t="s">
        <v>25</v>
      </c>
      <c r="M15" s="12">
        <v>1.2742130999999999</v>
      </c>
    </row>
    <row r="16" spans="4:14" ht="15.75" x14ac:dyDescent="0.25">
      <c r="D16" s="13" t="s">
        <v>30</v>
      </c>
      <c r="E16" s="12">
        <v>30.757000000000001</v>
      </c>
      <c r="F16" s="12">
        <v>25.986000000000001</v>
      </c>
      <c r="G16" s="12">
        <v>4.7709999999999999</v>
      </c>
      <c r="H16" s="12" t="s">
        <v>25</v>
      </c>
      <c r="I16" s="12" t="s">
        <v>25</v>
      </c>
      <c r="J16" s="12">
        <v>5.5279999999999996</v>
      </c>
      <c r="K16" s="12" t="s">
        <v>25</v>
      </c>
      <c r="L16" s="12" t="s">
        <v>25</v>
      </c>
      <c r="M16" s="12">
        <v>0.79414617099999996</v>
      </c>
    </row>
    <row r="17" spans="4:13" ht="15.75" x14ac:dyDescent="0.25">
      <c r="D17" s="13" t="s">
        <v>31</v>
      </c>
      <c r="E17" s="12">
        <v>50.411000000000001</v>
      </c>
      <c r="F17" s="12">
        <v>38.792000000000002</v>
      </c>
      <c r="G17" s="12">
        <v>10.156000000000001</v>
      </c>
      <c r="H17" s="12">
        <v>10.156000000000001</v>
      </c>
      <c r="I17" s="12" t="s">
        <v>26</v>
      </c>
      <c r="J17" s="12">
        <v>13.587999999999999</v>
      </c>
      <c r="K17" s="12">
        <v>11.403</v>
      </c>
      <c r="L17" s="12">
        <v>2.1850000000000001</v>
      </c>
      <c r="M17" s="12">
        <v>1.1497496</v>
      </c>
    </row>
    <row r="18" spans="4:13" ht="15.75" x14ac:dyDescent="0.25">
      <c r="D18" s="13" t="s">
        <v>32</v>
      </c>
      <c r="E18" s="12">
        <v>61.280999999999999</v>
      </c>
      <c r="F18" s="12">
        <v>56.384999999999998</v>
      </c>
      <c r="G18" s="12">
        <v>4.8959999999999999</v>
      </c>
      <c r="H18" s="12" t="s">
        <v>25</v>
      </c>
      <c r="I18" s="12" t="s">
        <v>25</v>
      </c>
      <c r="J18" s="12">
        <v>18.350999999999999</v>
      </c>
      <c r="K18" s="12" t="s">
        <v>25</v>
      </c>
      <c r="L18" s="12" t="s">
        <v>25</v>
      </c>
      <c r="M18" s="12">
        <v>0.94296780000000002</v>
      </c>
    </row>
    <row r="19" spans="4:13" ht="15.75" x14ac:dyDescent="0.25">
      <c r="D19" s="13" t="s">
        <v>33</v>
      </c>
      <c r="E19" s="12">
        <v>48.244</v>
      </c>
      <c r="F19" s="12">
        <v>41.670999999999999</v>
      </c>
      <c r="G19" s="12">
        <v>6.5730000000000004</v>
      </c>
      <c r="H19" s="12">
        <v>2.992</v>
      </c>
      <c r="I19" s="12">
        <v>3.581</v>
      </c>
      <c r="J19" s="12">
        <v>9.9239999999999995</v>
      </c>
      <c r="K19" s="12" t="s">
        <v>25</v>
      </c>
      <c r="L19" s="12" t="s">
        <v>25</v>
      </c>
      <c r="M19" s="12">
        <v>1.1235907999999999</v>
      </c>
    </row>
    <row r="20" spans="4:13" ht="15.75" x14ac:dyDescent="0.25">
      <c r="D20" s="13" t="s">
        <v>34</v>
      </c>
      <c r="E20" s="12">
        <v>45.054000000000002</v>
      </c>
      <c r="F20" s="12">
        <v>26.486000000000001</v>
      </c>
      <c r="G20" s="12">
        <v>18.568000000000001</v>
      </c>
      <c r="H20" s="12">
        <v>18.568000000000001</v>
      </c>
      <c r="I20" s="12" t="s">
        <v>26</v>
      </c>
      <c r="J20" s="12">
        <v>6.984</v>
      </c>
      <c r="K20" s="12">
        <v>6.984</v>
      </c>
      <c r="L20" s="12" t="s">
        <v>26</v>
      </c>
      <c r="M20" s="12">
        <v>1.1893992</v>
      </c>
    </row>
    <row r="21" spans="4:13" ht="15.75" x14ac:dyDescent="0.25">
      <c r="D21" s="13" t="s">
        <v>35</v>
      </c>
      <c r="E21" s="12">
        <v>57.293999999999997</v>
      </c>
      <c r="F21" s="12">
        <v>43.064999999999998</v>
      </c>
      <c r="G21" s="12">
        <v>14.204000000000001</v>
      </c>
      <c r="H21" s="12">
        <v>10.212</v>
      </c>
      <c r="I21" s="12">
        <v>3.992</v>
      </c>
      <c r="J21" s="12">
        <v>18.557200000000002</v>
      </c>
      <c r="K21" s="12">
        <v>17.894200000000001</v>
      </c>
      <c r="L21" s="12">
        <v>0.66300000000000003</v>
      </c>
      <c r="M21" s="12">
        <v>2.2216646999999998</v>
      </c>
    </row>
    <row r="22" spans="4:13" ht="15.75" x14ac:dyDescent="0.25">
      <c r="D22" s="13" t="s">
        <v>36</v>
      </c>
      <c r="E22" s="12">
        <v>24.2714</v>
      </c>
      <c r="F22" s="12">
        <v>16.910400000000003</v>
      </c>
      <c r="G22" s="12">
        <v>7.3609999999999998</v>
      </c>
      <c r="H22" s="12" t="s">
        <v>25</v>
      </c>
      <c r="I22" s="12" t="s">
        <v>25</v>
      </c>
      <c r="J22" s="12">
        <v>1.6879999999999999</v>
      </c>
      <c r="K22" s="12">
        <v>1.4019999999999999</v>
      </c>
      <c r="L22" s="12">
        <v>0.28599999999999998</v>
      </c>
      <c r="M22" s="12">
        <v>0.49770929999999997</v>
      </c>
    </row>
    <row r="23" spans="4:13" ht="15.75" x14ac:dyDescent="0.25">
      <c r="D23" s="13" t="s">
        <v>37</v>
      </c>
      <c r="E23" s="12">
        <v>36.4133</v>
      </c>
      <c r="F23" s="12">
        <v>30.4573</v>
      </c>
      <c r="G23" s="12">
        <v>5.9560000000000004</v>
      </c>
      <c r="H23" s="12" t="s">
        <v>25</v>
      </c>
      <c r="I23" s="12" t="s">
        <v>25</v>
      </c>
      <c r="J23" s="12">
        <v>12.7935</v>
      </c>
      <c r="K23" s="12" t="s">
        <v>25</v>
      </c>
      <c r="L23" s="12" t="s">
        <v>25</v>
      </c>
      <c r="M23" s="12">
        <v>2.2826182269999999</v>
      </c>
    </row>
    <row r="24" spans="4:13" ht="15.75" x14ac:dyDescent="0.25">
      <c r="D24" s="13" t="s">
        <v>38</v>
      </c>
      <c r="E24" s="12">
        <v>44.614479999999993</v>
      </c>
      <c r="F24" s="12">
        <v>29.62548</v>
      </c>
      <c r="G24" s="12">
        <v>10.523</v>
      </c>
      <c r="H24" s="12">
        <v>6.2229999999999999</v>
      </c>
      <c r="I24" s="12">
        <v>4.3</v>
      </c>
      <c r="J24" s="12">
        <v>20.0121</v>
      </c>
      <c r="K24" s="12" t="s">
        <v>25</v>
      </c>
      <c r="L24" s="12" t="s">
        <v>25</v>
      </c>
      <c r="M24" s="12">
        <v>1.2594078</v>
      </c>
    </row>
    <row r="25" spans="4:13" ht="15.75" x14ac:dyDescent="0.25">
      <c r="D25" s="13" t="s">
        <v>39</v>
      </c>
      <c r="E25" s="12">
        <v>44.446800000000003</v>
      </c>
      <c r="F25" s="12">
        <v>33.191000000000003</v>
      </c>
      <c r="G25" s="12">
        <v>11.255799999999999</v>
      </c>
      <c r="H25" s="12">
        <v>9.9177999999999997</v>
      </c>
      <c r="I25" s="12">
        <v>1.3380000000000001</v>
      </c>
      <c r="J25" s="12">
        <v>23.253499999999999</v>
      </c>
      <c r="K25" s="12">
        <v>22.596499999999999</v>
      </c>
      <c r="L25" s="12">
        <v>0.65700000000000003</v>
      </c>
      <c r="M25" s="12">
        <v>0.83588269999999998</v>
      </c>
    </row>
    <row r="26" spans="4:13" ht="15.75" x14ac:dyDescent="0.25">
      <c r="D26" s="13" t="s">
        <v>40</v>
      </c>
      <c r="E26" s="12">
        <v>52.47</v>
      </c>
      <c r="F26" s="12">
        <v>47.845999999999997</v>
      </c>
      <c r="G26" s="12">
        <v>4.6239999999999997</v>
      </c>
      <c r="H26" s="12" t="s">
        <v>25</v>
      </c>
      <c r="I26" s="12" t="s">
        <v>25</v>
      </c>
      <c r="J26" s="12">
        <v>3.7799</v>
      </c>
      <c r="K26" s="12">
        <v>3.1204000000000001</v>
      </c>
      <c r="L26" s="12">
        <v>0.65949999999999998</v>
      </c>
      <c r="M26" s="12">
        <v>1.7593053999999999</v>
      </c>
    </row>
    <row r="27" spans="4:13" ht="15.75" x14ac:dyDescent="0.25">
      <c r="D27" s="13" t="s">
        <v>41</v>
      </c>
      <c r="E27" s="12">
        <v>18.626999999999999</v>
      </c>
      <c r="F27" s="12" t="s">
        <v>25</v>
      </c>
      <c r="G27" s="12" t="s">
        <v>25</v>
      </c>
      <c r="H27" s="12" t="s">
        <v>26</v>
      </c>
      <c r="I27" s="12" t="s">
        <v>25</v>
      </c>
      <c r="J27" s="12">
        <v>9.2849000000000004</v>
      </c>
      <c r="K27" s="12">
        <v>8.8619000000000003</v>
      </c>
      <c r="L27" s="12">
        <v>0.42299999999999999</v>
      </c>
      <c r="M27" s="12">
        <v>0.93672747100000009</v>
      </c>
    </row>
    <row r="28" spans="4:13" ht="15.75" x14ac:dyDescent="0.25">
      <c r="D28" s="13" t="s">
        <v>42</v>
      </c>
      <c r="E28" s="12">
        <v>25.297000000000001</v>
      </c>
      <c r="F28" s="12">
        <v>22.385000000000002</v>
      </c>
      <c r="G28" s="12">
        <v>2.5619999999999998</v>
      </c>
      <c r="H28" s="12" t="s">
        <v>25</v>
      </c>
      <c r="I28" s="12" t="s">
        <v>25</v>
      </c>
      <c r="J28" s="12">
        <v>16.462</v>
      </c>
      <c r="K28" s="12">
        <v>15.635999999999999</v>
      </c>
      <c r="L28" s="12">
        <v>0.82599999999999996</v>
      </c>
      <c r="M28" s="12">
        <v>0.65979790000000005</v>
      </c>
    </row>
    <row r="29" spans="4:13" ht="15.75" x14ac:dyDescent="0.25">
      <c r="D29" s="13" t="s">
        <v>43</v>
      </c>
      <c r="E29" s="12">
        <v>47.32</v>
      </c>
      <c r="F29" s="12" t="s">
        <v>25</v>
      </c>
      <c r="G29" s="12" t="s">
        <v>25</v>
      </c>
      <c r="H29" s="12" t="s">
        <v>25</v>
      </c>
      <c r="I29" s="12" t="s">
        <v>26</v>
      </c>
      <c r="J29" s="12">
        <v>17.228000000000002</v>
      </c>
      <c r="K29" s="12">
        <v>16.251000000000001</v>
      </c>
      <c r="L29" s="12">
        <v>0.97699999999999998</v>
      </c>
      <c r="M29" s="12">
        <v>0.92736379999999996</v>
      </c>
    </row>
    <row r="30" spans="4:13" ht="15.75" x14ac:dyDescent="0.25">
      <c r="D30" s="13" t="s">
        <v>44</v>
      </c>
      <c r="E30" s="12">
        <v>68.536000000000001</v>
      </c>
      <c r="F30" s="12">
        <v>42.109000000000002</v>
      </c>
      <c r="G30" s="12">
        <v>26.427</v>
      </c>
      <c r="H30" s="12">
        <v>25.3</v>
      </c>
      <c r="I30" s="12">
        <v>1.127</v>
      </c>
      <c r="J30" s="12">
        <v>6.82</v>
      </c>
      <c r="K30" s="12">
        <v>6.82</v>
      </c>
      <c r="L30" s="12" t="s">
        <v>26</v>
      </c>
      <c r="M30" s="12">
        <v>1.7955843999999999</v>
      </c>
    </row>
    <row r="31" spans="4:13" ht="15.75" x14ac:dyDescent="0.25">
      <c r="D31" s="13" t="s">
        <v>45</v>
      </c>
      <c r="E31" s="12">
        <v>66.197200000000009</v>
      </c>
      <c r="F31" s="12">
        <v>49.394800000000004</v>
      </c>
      <c r="G31" s="12">
        <v>16.802400000000002</v>
      </c>
      <c r="H31" s="12">
        <v>10.417399999999999</v>
      </c>
      <c r="I31" s="12">
        <v>6.3849999999999998</v>
      </c>
      <c r="J31" s="12">
        <v>9.3800000000000008</v>
      </c>
      <c r="K31" s="12">
        <v>9.141</v>
      </c>
      <c r="L31" s="12">
        <v>0.23899999999999999</v>
      </c>
      <c r="M31" s="12">
        <v>1.9137061000000002</v>
      </c>
    </row>
    <row r="32" spans="4:13" ht="15.75" x14ac:dyDescent="0.25">
      <c r="D32" s="13" t="s">
        <v>46</v>
      </c>
      <c r="E32" s="12">
        <v>49.981999999999999</v>
      </c>
      <c r="F32" s="12">
        <v>35.253999999999998</v>
      </c>
      <c r="G32" s="12">
        <v>11.416</v>
      </c>
      <c r="H32" s="12" t="s">
        <v>25</v>
      </c>
      <c r="I32" s="12" t="s">
        <v>25</v>
      </c>
      <c r="J32" s="12">
        <v>13.576000000000001</v>
      </c>
      <c r="K32" s="12">
        <v>13.214</v>
      </c>
      <c r="L32" s="12">
        <v>0.36199999999999999</v>
      </c>
      <c r="M32" s="12">
        <v>1.4736695</v>
      </c>
    </row>
    <row r="33" spans="4:13" ht="15.75" x14ac:dyDescent="0.25">
      <c r="D33" s="13" t="s">
        <v>47</v>
      </c>
      <c r="E33" s="12">
        <v>44.798999999999999</v>
      </c>
      <c r="F33" s="12">
        <v>33.610999999999997</v>
      </c>
      <c r="G33" s="12">
        <v>11.188000000000001</v>
      </c>
      <c r="H33" s="12" t="s">
        <v>25</v>
      </c>
      <c r="I33" s="12" t="s">
        <v>25</v>
      </c>
      <c r="J33" s="12">
        <v>11.270200000000001</v>
      </c>
      <c r="K33" s="12">
        <v>8.4982000000000006</v>
      </c>
      <c r="L33" s="12">
        <v>2.7719999999999998</v>
      </c>
      <c r="M33" s="12">
        <v>1.5982628999999999</v>
      </c>
    </row>
    <row r="34" spans="4:13" ht="15.75" x14ac:dyDescent="0.25">
      <c r="D34" s="13" t="s">
        <v>48</v>
      </c>
      <c r="E34" s="12">
        <v>33.493000000000002</v>
      </c>
      <c r="F34" s="12">
        <v>13.853999999999999</v>
      </c>
      <c r="G34" s="12">
        <v>19.638999999999999</v>
      </c>
      <c r="H34" s="12">
        <v>10.699</v>
      </c>
      <c r="I34" s="12">
        <v>8.94</v>
      </c>
      <c r="J34" s="12">
        <v>23.199000000000002</v>
      </c>
      <c r="K34" s="12">
        <v>22.501999999999999</v>
      </c>
      <c r="L34" s="12">
        <v>0.69699999999999995</v>
      </c>
      <c r="M34" s="12">
        <v>1.2741048000000001</v>
      </c>
    </row>
    <row r="35" spans="4:13" ht="15.75" x14ac:dyDescent="0.25">
      <c r="D35" s="13" t="s">
        <v>49</v>
      </c>
      <c r="E35" s="12">
        <v>69.3536</v>
      </c>
      <c r="F35" s="12">
        <v>62.106000000000002</v>
      </c>
      <c r="G35" s="12">
        <v>7.2476000000000003</v>
      </c>
      <c r="H35" s="12" t="s">
        <v>25</v>
      </c>
      <c r="I35" s="12" t="s">
        <v>25</v>
      </c>
      <c r="J35" s="12">
        <v>9.319700000000001</v>
      </c>
      <c r="K35" s="12" t="s">
        <v>25</v>
      </c>
      <c r="L35" s="12" t="s">
        <v>25</v>
      </c>
      <c r="M35" s="12">
        <v>1.2969731</v>
      </c>
    </row>
    <row r="36" spans="4:13" ht="15.75" x14ac:dyDescent="0.25">
      <c r="D36" s="13" t="s">
        <v>50</v>
      </c>
      <c r="E36" s="12">
        <v>41.537999999999997</v>
      </c>
      <c r="F36" s="12">
        <v>38.380000000000003</v>
      </c>
      <c r="G36" s="12">
        <v>3.1579999999999999</v>
      </c>
      <c r="H36" s="12">
        <v>3.1579999999999999</v>
      </c>
      <c r="I36" s="12" t="s">
        <v>26</v>
      </c>
      <c r="J36" s="12">
        <v>14.167</v>
      </c>
      <c r="K36" s="12" t="s">
        <v>25</v>
      </c>
      <c r="L36" s="12" t="s">
        <v>25</v>
      </c>
      <c r="M36" s="12">
        <v>1.3296049000000001</v>
      </c>
    </row>
    <row r="37" spans="4:13" ht="15.75" x14ac:dyDescent="0.25">
      <c r="D37" s="13" t="s">
        <v>51</v>
      </c>
      <c r="E37" s="12">
        <v>50.610999999999997</v>
      </c>
      <c r="F37" s="12">
        <v>20.952000000000002</v>
      </c>
      <c r="G37" s="12">
        <v>29.658999999999999</v>
      </c>
      <c r="H37" s="12">
        <v>29.658999999999999</v>
      </c>
      <c r="I37" s="12" t="s">
        <v>26</v>
      </c>
      <c r="J37" s="12">
        <v>3.42</v>
      </c>
      <c r="K37" s="12">
        <v>2.6989999999999998</v>
      </c>
      <c r="L37" s="12">
        <v>0.72099999999999997</v>
      </c>
      <c r="M37" s="12">
        <v>0.75419000000000003</v>
      </c>
    </row>
    <row r="38" spans="4:13" ht="15.75" x14ac:dyDescent="0.25">
      <c r="D38" s="13" t="s">
        <v>52</v>
      </c>
      <c r="E38" s="12">
        <v>59.075499999999998</v>
      </c>
      <c r="F38" s="12">
        <v>49.673999999999999</v>
      </c>
      <c r="G38" s="12">
        <v>9.4015000000000004</v>
      </c>
      <c r="H38" s="12">
        <v>5.319</v>
      </c>
      <c r="I38" s="12">
        <v>4.0824999999999996</v>
      </c>
      <c r="J38" s="12">
        <v>21.094999999999999</v>
      </c>
      <c r="K38" s="12">
        <v>18.155999999999999</v>
      </c>
      <c r="L38" s="12">
        <v>2.9390000000000001</v>
      </c>
      <c r="M38" s="12">
        <v>0.98065250000000004</v>
      </c>
    </row>
    <row r="39" spans="4:13" ht="15.75" x14ac:dyDescent="0.25">
      <c r="D39" s="11" t="s">
        <v>53</v>
      </c>
      <c r="E39" s="12">
        <v>1.7270000000000001</v>
      </c>
      <c r="F39" s="12">
        <v>1.7270000000000001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>
        <v>1.7270000000000001</v>
      </c>
      <c r="F40" s="12">
        <v>1.7270000000000001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4.09765625" style="1" customWidth="1"/>
    <col min="6" max="6" width="8.3984375" style="1" customWidth="1"/>
    <col min="7" max="7" width="8" style="1" customWidth="1"/>
    <col min="8" max="8" width="8.19921875" style="1" customWidth="1"/>
    <col min="9" max="9" width="7.796875" style="1" customWidth="1"/>
    <col min="10" max="10" width="10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788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4" t="s">
        <v>158</v>
      </c>
      <c r="F4" s="308" t="s">
        <v>2</v>
      </c>
      <c r="G4" s="308"/>
      <c r="H4" s="308"/>
      <c r="I4" s="308"/>
      <c r="J4" s="314" t="s">
        <v>3</v>
      </c>
      <c r="K4" s="308" t="s">
        <v>2</v>
      </c>
      <c r="L4" s="308"/>
      <c r="M4" s="314" t="s">
        <v>4</v>
      </c>
    </row>
    <row r="5" spans="4:14" ht="14.45" customHeight="1" x14ac:dyDescent="0.2">
      <c r="D5" s="318"/>
      <c r="E5" s="314"/>
      <c r="F5" s="314" t="s">
        <v>5</v>
      </c>
      <c r="G5" s="314" t="s">
        <v>6</v>
      </c>
      <c r="H5" s="315" t="s">
        <v>7</v>
      </c>
      <c r="I5" s="316"/>
      <c r="J5" s="314"/>
      <c r="K5" s="314" t="s">
        <v>8</v>
      </c>
      <c r="L5" s="314" t="s">
        <v>9</v>
      </c>
      <c r="M5" s="314"/>
    </row>
    <row r="6" spans="4:14" ht="105.75" customHeight="1" x14ac:dyDescent="0.2">
      <c r="D6" s="318"/>
      <c r="E6" s="314"/>
      <c r="F6" s="314"/>
      <c r="G6" s="314"/>
      <c r="H6" s="262" t="s">
        <v>10</v>
      </c>
      <c r="I6" s="262" t="s">
        <v>11</v>
      </c>
      <c r="J6" s="314"/>
      <c r="K6" s="314"/>
      <c r="L6" s="314"/>
      <c r="M6" s="314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786.18760000000009</v>
      </c>
      <c r="F9" s="10">
        <v>595.46819999999991</v>
      </c>
      <c r="G9" s="10">
        <v>184.1524</v>
      </c>
      <c r="H9" s="10">
        <v>143.3124</v>
      </c>
      <c r="I9" s="10">
        <v>40.840000000000003</v>
      </c>
      <c r="J9" s="10">
        <v>213.20320000000001</v>
      </c>
      <c r="K9" s="10">
        <v>201.34120000000001</v>
      </c>
      <c r="L9" s="10">
        <v>11.862</v>
      </c>
      <c r="M9" s="10">
        <v>6.6178978850000005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>
        <v>184.1524</v>
      </c>
      <c r="H10" s="12">
        <v>143.3124</v>
      </c>
      <c r="I10" s="12">
        <v>40.840000000000003</v>
      </c>
      <c r="J10" s="12">
        <v>213.20320000000001</v>
      </c>
      <c r="K10" s="12">
        <v>201.34120000000001</v>
      </c>
      <c r="L10" s="12">
        <v>11.862</v>
      </c>
      <c r="M10" s="12">
        <v>6.6178978850000005</v>
      </c>
    </row>
    <row r="11" spans="4:14" ht="15.75" x14ac:dyDescent="0.25">
      <c r="D11" s="13" t="s">
        <v>23</v>
      </c>
      <c r="E11" s="12">
        <v>25.9466</v>
      </c>
      <c r="F11" s="12">
        <v>22.290599999999998</v>
      </c>
      <c r="G11" s="12">
        <v>3.6560000000000001</v>
      </c>
      <c r="H11" s="12" t="s">
        <v>25</v>
      </c>
      <c r="I11" s="12" t="s">
        <v>25</v>
      </c>
      <c r="J11" s="12">
        <v>6.1782999999999992</v>
      </c>
      <c r="K11" s="12" t="s">
        <v>25</v>
      </c>
      <c r="L11" s="12" t="s">
        <v>25</v>
      </c>
      <c r="M11" s="12">
        <v>0.19393450000000001</v>
      </c>
    </row>
    <row r="12" spans="4:14" ht="18.75" customHeight="1" x14ac:dyDescent="0.25">
      <c r="D12" s="13" t="s">
        <v>24</v>
      </c>
      <c r="E12" s="12">
        <v>21.38</v>
      </c>
      <c r="F12" s="12" t="s">
        <v>25</v>
      </c>
      <c r="G12" s="12" t="s">
        <v>25</v>
      </c>
      <c r="H12" s="12" t="s">
        <v>26</v>
      </c>
      <c r="I12" s="12" t="s">
        <v>25</v>
      </c>
      <c r="J12" s="12">
        <v>4.8499999999999996</v>
      </c>
      <c r="K12" s="12" t="s">
        <v>25</v>
      </c>
      <c r="L12" s="12" t="s">
        <v>25</v>
      </c>
      <c r="M12" s="12">
        <v>0.660524</v>
      </c>
    </row>
    <row r="13" spans="4:14" ht="15.75" x14ac:dyDescent="0.25">
      <c r="D13" s="13" t="s">
        <v>27</v>
      </c>
      <c r="E13" s="12">
        <v>26.163</v>
      </c>
      <c r="F13" s="12">
        <v>20.826000000000001</v>
      </c>
      <c r="G13" s="12">
        <v>5.3369999999999997</v>
      </c>
      <c r="H13" s="12">
        <v>5.3369999999999997</v>
      </c>
      <c r="I13" s="12" t="s">
        <v>26</v>
      </c>
      <c r="J13" s="12">
        <v>0.33</v>
      </c>
      <c r="K13" s="12" t="s">
        <v>25</v>
      </c>
      <c r="L13" s="12" t="s">
        <v>25</v>
      </c>
      <c r="M13" s="12">
        <v>0.16906030000000002</v>
      </c>
    </row>
    <row r="14" spans="4:14" ht="15.75" x14ac:dyDescent="0.25">
      <c r="D14" s="13" t="s">
        <v>28</v>
      </c>
      <c r="E14" s="12">
        <v>32.734999999999999</v>
      </c>
      <c r="F14" s="12">
        <v>24.236999999999998</v>
      </c>
      <c r="G14" s="12">
        <v>8.4979999999999993</v>
      </c>
      <c r="H14" s="12" t="s">
        <v>25</v>
      </c>
      <c r="I14" s="12" t="s">
        <v>25</v>
      </c>
      <c r="J14" s="12">
        <v>9.0839999999999996</v>
      </c>
      <c r="K14" s="12" t="s">
        <v>25</v>
      </c>
      <c r="L14" s="12" t="s">
        <v>25</v>
      </c>
      <c r="M14" s="12">
        <v>0.43580169999999996</v>
      </c>
    </row>
    <row r="15" spans="4:14" ht="15.75" x14ac:dyDescent="0.25">
      <c r="D15" s="13" t="s">
        <v>29</v>
      </c>
      <c r="E15" s="12">
        <v>31.768999999999998</v>
      </c>
      <c r="F15" s="12">
        <v>22.420999999999999</v>
      </c>
      <c r="G15" s="12">
        <v>9.3480000000000008</v>
      </c>
      <c r="H15" s="12">
        <v>7.7480000000000002</v>
      </c>
      <c r="I15" s="12">
        <v>1.6</v>
      </c>
      <c r="J15" s="12">
        <v>2.59</v>
      </c>
      <c r="K15" s="12" t="s">
        <v>25</v>
      </c>
      <c r="L15" s="12" t="s">
        <v>25</v>
      </c>
      <c r="M15" s="12">
        <v>0.65782799199999997</v>
      </c>
    </row>
    <row r="16" spans="4:14" ht="15.75" x14ac:dyDescent="0.25">
      <c r="D16" s="13" t="s">
        <v>30</v>
      </c>
      <c r="E16" s="12">
        <v>15.403</v>
      </c>
      <c r="F16" s="12">
        <v>12.212</v>
      </c>
      <c r="G16" s="12">
        <v>3.1909999999999998</v>
      </c>
      <c r="H16" s="12" t="s">
        <v>25</v>
      </c>
      <c r="I16" s="12" t="s">
        <v>25</v>
      </c>
      <c r="J16" s="12">
        <v>3.6619999999999999</v>
      </c>
      <c r="K16" s="12" t="s">
        <v>25</v>
      </c>
      <c r="L16" s="12" t="s">
        <v>25</v>
      </c>
      <c r="M16" s="12">
        <v>3.9962899999999996E-2</v>
      </c>
    </row>
    <row r="17" spans="4:13" ht="15.75" x14ac:dyDescent="0.25">
      <c r="D17" s="13" t="s">
        <v>31</v>
      </c>
      <c r="E17" s="12">
        <v>35.552</v>
      </c>
      <c r="F17" s="12">
        <v>27.498000000000001</v>
      </c>
      <c r="G17" s="12">
        <v>7.0259999999999998</v>
      </c>
      <c r="H17" s="12">
        <v>7.0259999999999998</v>
      </c>
      <c r="I17" s="12" t="s">
        <v>26</v>
      </c>
      <c r="J17" s="12">
        <v>8.2010000000000005</v>
      </c>
      <c r="K17" s="12">
        <v>6.9850000000000003</v>
      </c>
      <c r="L17" s="12">
        <v>1.216</v>
      </c>
      <c r="M17" s="12">
        <v>0.179453</v>
      </c>
    </row>
    <row r="18" spans="4:13" ht="15.75" x14ac:dyDescent="0.25">
      <c r="D18" s="13" t="s">
        <v>32</v>
      </c>
      <c r="E18" s="12">
        <v>30.274999999999999</v>
      </c>
      <c r="F18" s="12">
        <v>27.585000000000001</v>
      </c>
      <c r="G18" s="12">
        <v>2.69</v>
      </c>
      <c r="H18" s="12" t="s">
        <v>25</v>
      </c>
      <c r="I18" s="12" t="s">
        <v>25</v>
      </c>
      <c r="J18" s="12">
        <v>10.412000000000001</v>
      </c>
      <c r="K18" s="12" t="s">
        <v>25</v>
      </c>
      <c r="L18" s="12" t="s">
        <v>25</v>
      </c>
      <c r="M18" s="12">
        <v>0.19432769999999999</v>
      </c>
    </row>
    <row r="19" spans="4:13" ht="15.75" x14ac:dyDescent="0.25">
      <c r="D19" s="13" t="s">
        <v>33</v>
      </c>
      <c r="E19" s="12">
        <v>29.582000000000001</v>
      </c>
      <c r="F19" s="12">
        <v>25.373000000000001</v>
      </c>
      <c r="G19" s="12">
        <v>4.2089999999999996</v>
      </c>
      <c r="H19" s="12">
        <v>1.877</v>
      </c>
      <c r="I19" s="12">
        <v>2.3319999999999999</v>
      </c>
      <c r="J19" s="12">
        <v>6.7229999999999999</v>
      </c>
      <c r="K19" s="12">
        <v>6.7229999999999999</v>
      </c>
      <c r="L19" s="12" t="s">
        <v>26</v>
      </c>
      <c r="M19" s="12">
        <v>0.28224139999999998</v>
      </c>
    </row>
    <row r="20" spans="4:13" ht="15.75" x14ac:dyDescent="0.25">
      <c r="D20" s="13" t="s">
        <v>34</v>
      </c>
      <c r="E20" s="12">
        <v>29.349</v>
      </c>
      <c r="F20" s="12">
        <v>17.553999999999998</v>
      </c>
      <c r="G20" s="12">
        <v>11.795</v>
      </c>
      <c r="H20" s="12">
        <v>11.795</v>
      </c>
      <c r="I20" s="12" t="s">
        <v>26</v>
      </c>
      <c r="J20" s="12">
        <v>4.4450000000000003</v>
      </c>
      <c r="K20" s="12">
        <v>4.4450000000000003</v>
      </c>
      <c r="L20" s="12" t="s">
        <v>26</v>
      </c>
      <c r="M20" s="12">
        <v>0.14008979999999999</v>
      </c>
    </row>
    <row r="21" spans="4:13" ht="15.75" x14ac:dyDescent="0.25">
      <c r="D21" s="13" t="s">
        <v>35</v>
      </c>
      <c r="E21" s="12">
        <v>33.289000000000001</v>
      </c>
      <c r="F21" s="12">
        <v>24.765000000000001</v>
      </c>
      <c r="G21" s="12">
        <v>8.4990000000000006</v>
      </c>
      <c r="H21" s="12">
        <v>6.0090000000000003</v>
      </c>
      <c r="I21" s="12">
        <v>2.4900000000000002</v>
      </c>
      <c r="J21" s="12">
        <v>14.1142</v>
      </c>
      <c r="K21" s="12">
        <v>13.604200000000001</v>
      </c>
      <c r="L21" s="12">
        <v>0.51</v>
      </c>
      <c r="M21" s="12">
        <v>1.5096368000000001E-2</v>
      </c>
    </row>
    <row r="22" spans="4:13" ht="15.75" x14ac:dyDescent="0.25">
      <c r="D22" s="13" t="s">
        <v>36</v>
      </c>
      <c r="E22" s="12">
        <v>14.266999999999999</v>
      </c>
      <c r="F22" s="12" t="s">
        <v>25</v>
      </c>
      <c r="G22" s="12" t="s">
        <v>25</v>
      </c>
      <c r="H22" s="12" t="s">
        <v>25</v>
      </c>
      <c r="I22" s="12" t="s">
        <v>25</v>
      </c>
      <c r="J22" s="12">
        <v>0.97699999999999998</v>
      </c>
      <c r="K22" s="12" t="s">
        <v>25</v>
      </c>
      <c r="L22" s="12" t="s">
        <v>25</v>
      </c>
      <c r="M22" s="12">
        <v>8.6934999999999998E-2</v>
      </c>
    </row>
    <row r="23" spans="4:13" ht="15.75" x14ac:dyDescent="0.25">
      <c r="D23" s="13" t="s">
        <v>37</v>
      </c>
      <c r="E23" s="12">
        <v>24.309000000000001</v>
      </c>
      <c r="F23" s="12">
        <v>20.268999999999998</v>
      </c>
      <c r="G23" s="12">
        <v>4.04</v>
      </c>
      <c r="H23" s="12" t="s">
        <v>25</v>
      </c>
      <c r="I23" s="12" t="s">
        <v>25</v>
      </c>
      <c r="J23" s="12">
        <v>8.6575000000000006</v>
      </c>
      <c r="K23" s="12" t="s">
        <v>25</v>
      </c>
      <c r="L23" s="12" t="s">
        <v>25</v>
      </c>
      <c r="M23" s="12">
        <v>0.511345665</v>
      </c>
    </row>
    <row r="24" spans="4:13" ht="15.75" x14ac:dyDescent="0.25">
      <c r="D24" s="13" t="s">
        <v>38</v>
      </c>
      <c r="E24" s="12">
        <v>23.559699999999999</v>
      </c>
      <c r="F24" s="12">
        <v>12.338700000000001</v>
      </c>
      <c r="G24" s="12">
        <v>7.7729999999999997</v>
      </c>
      <c r="H24" s="12">
        <v>5.0650000000000004</v>
      </c>
      <c r="I24" s="12">
        <v>2.7080000000000002</v>
      </c>
      <c r="J24" s="12">
        <v>11.344299999999999</v>
      </c>
      <c r="K24" s="12" t="s">
        <v>25</v>
      </c>
      <c r="L24" s="12" t="s">
        <v>25</v>
      </c>
      <c r="M24" s="12">
        <v>0.53418424400000009</v>
      </c>
    </row>
    <row r="25" spans="4:13" ht="15.75" x14ac:dyDescent="0.25">
      <c r="D25" s="13" t="s">
        <v>39</v>
      </c>
      <c r="E25" s="12">
        <v>27.06</v>
      </c>
      <c r="F25" s="12">
        <v>19.841000000000001</v>
      </c>
      <c r="G25" s="12">
        <v>7.2190000000000003</v>
      </c>
      <c r="H25" s="12" t="s">
        <v>25</v>
      </c>
      <c r="I25" s="12" t="s">
        <v>25</v>
      </c>
      <c r="J25" s="12">
        <v>16.382100000000001</v>
      </c>
      <c r="K25" s="12">
        <v>16.005099999999999</v>
      </c>
      <c r="L25" s="12">
        <v>0.377</v>
      </c>
      <c r="M25" s="12">
        <v>0.131692789</v>
      </c>
    </row>
    <row r="26" spans="4:13" ht="15.75" x14ac:dyDescent="0.25">
      <c r="D26" s="13" t="s">
        <v>40</v>
      </c>
      <c r="E26" s="12">
        <v>35.365000000000002</v>
      </c>
      <c r="F26" s="12">
        <v>32.073</v>
      </c>
      <c r="G26" s="12">
        <v>3.2919999999999998</v>
      </c>
      <c r="H26" s="12" t="s">
        <v>25</v>
      </c>
      <c r="I26" s="12" t="s">
        <v>25</v>
      </c>
      <c r="J26" s="12">
        <v>2.411</v>
      </c>
      <c r="K26" s="12">
        <v>1.855</v>
      </c>
      <c r="L26" s="12">
        <v>0.55600000000000005</v>
      </c>
      <c r="M26" s="12">
        <v>5.2551819999999992E-2</v>
      </c>
    </row>
    <row r="27" spans="4:13" ht="15.75" x14ac:dyDescent="0.25">
      <c r="D27" s="13" t="s">
        <v>41</v>
      </c>
      <c r="E27" s="12" t="s">
        <v>25</v>
      </c>
      <c r="F27" s="12" t="s">
        <v>25</v>
      </c>
      <c r="G27" s="12" t="s">
        <v>25</v>
      </c>
      <c r="H27" s="12" t="s">
        <v>26</v>
      </c>
      <c r="I27" s="12" t="s">
        <v>25</v>
      </c>
      <c r="J27" s="12">
        <v>6.1158999999999999</v>
      </c>
      <c r="K27" s="12" t="s">
        <v>25</v>
      </c>
      <c r="L27" s="12" t="s">
        <v>25</v>
      </c>
      <c r="M27" s="12">
        <v>6.8834999999999999E-3</v>
      </c>
    </row>
    <row r="28" spans="4:13" ht="15.75" x14ac:dyDescent="0.25">
      <c r="D28" s="13" t="s">
        <v>42</v>
      </c>
      <c r="E28" s="12">
        <v>15.686</v>
      </c>
      <c r="F28" s="12">
        <v>13.468</v>
      </c>
      <c r="G28" s="12">
        <v>1.988</v>
      </c>
      <c r="H28" s="12" t="s">
        <v>25</v>
      </c>
      <c r="I28" s="12" t="s">
        <v>25</v>
      </c>
      <c r="J28" s="12">
        <v>11.903</v>
      </c>
      <c r="K28" s="12">
        <v>11.097</v>
      </c>
      <c r="L28" s="12">
        <v>0.80600000000000005</v>
      </c>
      <c r="M28" s="12">
        <v>0.23756379999999999</v>
      </c>
    </row>
    <row r="29" spans="4:13" ht="15.75" x14ac:dyDescent="0.25">
      <c r="D29" s="13" t="s">
        <v>43</v>
      </c>
      <c r="E29" s="12">
        <v>27.736999999999998</v>
      </c>
      <c r="F29" s="12" t="s">
        <v>25</v>
      </c>
      <c r="G29" s="12" t="s">
        <v>25</v>
      </c>
      <c r="H29" s="12" t="s">
        <v>25</v>
      </c>
      <c r="I29" s="12" t="s">
        <v>26</v>
      </c>
      <c r="J29" s="12">
        <v>10.210000000000001</v>
      </c>
      <c r="K29" s="12">
        <v>9.6530000000000005</v>
      </c>
      <c r="L29" s="12">
        <v>0.55700000000000005</v>
      </c>
      <c r="M29" s="12">
        <v>0.13524739999999999</v>
      </c>
    </row>
    <row r="30" spans="4:13" ht="15.75" x14ac:dyDescent="0.25">
      <c r="D30" s="13" t="s">
        <v>44</v>
      </c>
      <c r="E30" s="12">
        <v>40.292999999999999</v>
      </c>
      <c r="F30" s="12">
        <v>23.379000000000001</v>
      </c>
      <c r="G30" s="12">
        <v>16.914000000000001</v>
      </c>
      <c r="H30" s="12">
        <v>16.224</v>
      </c>
      <c r="I30" s="12">
        <v>0.69</v>
      </c>
      <c r="J30" s="12">
        <v>4.5049999999999999</v>
      </c>
      <c r="K30" s="12">
        <v>4.5049999999999999</v>
      </c>
      <c r="L30" s="12" t="s">
        <v>26</v>
      </c>
      <c r="M30" s="12">
        <v>0.19685510000000001</v>
      </c>
    </row>
    <row r="31" spans="4:13" ht="15.75" x14ac:dyDescent="0.25">
      <c r="D31" s="13" t="s">
        <v>45</v>
      </c>
      <c r="E31" s="12">
        <v>39.0184</v>
      </c>
      <c r="F31" s="12">
        <v>26.266999999999999</v>
      </c>
      <c r="G31" s="12">
        <v>12.7514</v>
      </c>
      <c r="H31" s="12">
        <v>7.8963999999999999</v>
      </c>
      <c r="I31" s="12">
        <v>4.8550000000000004</v>
      </c>
      <c r="J31" s="12">
        <v>5.0949999999999998</v>
      </c>
      <c r="K31" s="12">
        <v>4.8959999999999999</v>
      </c>
      <c r="L31" s="12">
        <v>0.19900000000000001</v>
      </c>
      <c r="M31" s="12">
        <v>0.10556749999999999</v>
      </c>
    </row>
    <row r="32" spans="4:13" ht="15.75" x14ac:dyDescent="0.25">
      <c r="D32" s="13" t="s">
        <v>46</v>
      </c>
      <c r="E32" s="12">
        <v>34.203000000000003</v>
      </c>
      <c r="F32" s="12">
        <v>26.561</v>
      </c>
      <c r="G32" s="12">
        <v>5.806</v>
      </c>
      <c r="H32" s="12" t="s">
        <v>25</v>
      </c>
      <c r="I32" s="12" t="s">
        <v>25</v>
      </c>
      <c r="J32" s="12">
        <v>7.6520000000000001</v>
      </c>
      <c r="K32" s="12">
        <v>7.3529999999999998</v>
      </c>
      <c r="L32" s="12">
        <v>0.29899999999999999</v>
      </c>
      <c r="M32" s="12">
        <v>4.4481600000000003E-2</v>
      </c>
    </row>
    <row r="33" spans="4:13" ht="15.75" x14ac:dyDescent="0.25">
      <c r="D33" s="13" t="s">
        <v>47</v>
      </c>
      <c r="E33" s="12">
        <v>24.2529</v>
      </c>
      <c r="F33" s="12">
        <v>18.154900000000001</v>
      </c>
      <c r="G33" s="12">
        <v>6.0979999999999999</v>
      </c>
      <c r="H33" s="12" t="s">
        <v>25</v>
      </c>
      <c r="I33" s="12" t="s">
        <v>25</v>
      </c>
      <c r="J33" s="12">
        <v>7.0602</v>
      </c>
      <c r="K33" s="12">
        <v>5.3011999999999997</v>
      </c>
      <c r="L33" s="12">
        <v>1.7589999999999999</v>
      </c>
      <c r="M33" s="12">
        <v>0.28634169999999998</v>
      </c>
    </row>
    <row r="34" spans="4:13" ht="15.75" x14ac:dyDescent="0.25">
      <c r="D34" s="13" t="s">
        <v>48</v>
      </c>
      <c r="E34" s="12" t="s">
        <v>25</v>
      </c>
      <c r="F34" s="12" t="s">
        <v>25</v>
      </c>
      <c r="G34" s="12">
        <v>11.949</v>
      </c>
      <c r="H34" s="12">
        <v>6.3490000000000002</v>
      </c>
      <c r="I34" s="12">
        <v>5.6</v>
      </c>
      <c r="J34" s="12">
        <v>14.04</v>
      </c>
      <c r="K34" s="12">
        <v>13.661</v>
      </c>
      <c r="L34" s="12">
        <v>0.379</v>
      </c>
      <c r="M34" s="12">
        <v>0.32106970000000001</v>
      </c>
    </row>
    <row r="35" spans="4:13" ht="15.75" x14ac:dyDescent="0.25">
      <c r="D35" s="13" t="s">
        <v>49</v>
      </c>
      <c r="E35" s="12">
        <v>39.195999999999998</v>
      </c>
      <c r="F35" s="12">
        <v>34.966000000000001</v>
      </c>
      <c r="G35" s="12">
        <v>4.2300000000000004</v>
      </c>
      <c r="H35" s="12" t="s">
        <v>25</v>
      </c>
      <c r="I35" s="12" t="s">
        <v>25</v>
      </c>
      <c r="J35" s="12">
        <v>7.0867000000000004</v>
      </c>
      <c r="K35" s="12" t="s">
        <v>25</v>
      </c>
      <c r="L35" s="12" t="s">
        <v>25</v>
      </c>
      <c r="M35" s="12">
        <v>0.36252575399999992</v>
      </c>
    </row>
    <row r="36" spans="4:13" ht="15.75" x14ac:dyDescent="0.25">
      <c r="D36" s="13" t="s">
        <v>50</v>
      </c>
      <c r="E36" s="12">
        <v>25.298999999999999</v>
      </c>
      <c r="F36" s="12">
        <v>22.754000000000001</v>
      </c>
      <c r="G36" s="12">
        <v>2.5449999999999999</v>
      </c>
      <c r="H36" s="12">
        <v>2.5449999999999999</v>
      </c>
      <c r="I36" s="12" t="s">
        <v>26</v>
      </c>
      <c r="J36" s="12">
        <v>10.164999999999999</v>
      </c>
      <c r="K36" s="12" t="s">
        <v>25</v>
      </c>
      <c r="L36" s="12" t="s">
        <v>25</v>
      </c>
      <c r="M36" s="12">
        <v>0.27518140000000002</v>
      </c>
    </row>
    <row r="37" spans="4:13" ht="15.75" x14ac:dyDescent="0.25">
      <c r="D37" s="13" t="s">
        <v>51</v>
      </c>
      <c r="E37" s="12">
        <v>30.817</v>
      </c>
      <c r="F37" s="12">
        <v>12.856999999999999</v>
      </c>
      <c r="G37" s="12">
        <v>17.96</v>
      </c>
      <c r="H37" s="12">
        <v>17.96</v>
      </c>
      <c r="I37" s="12" t="s">
        <v>26</v>
      </c>
      <c r="J37" s="12">
        <v>3.109</v>
      </c>
      <c r="K37" s="12">
        <v>2.468</v>
      </c>
      <c r="L37" s="12">
        <v>0.64100000000000001</v>
      </c>
      <c r="M37" s="12">
        <v>0.119617</v>
      </c>
    </row>
    <row r="38" spans="4:13" ht="15.75" x14ac:dyDescent="0.25">
      <c r="D38" s="13" t="s">
        <v>52</v>
      </c>
      <c r="E38" s="12">
        <v>41.847000000000001</v>
      </c>
      <c r="F38" s="12">
        <v>34.850999999999999</v>
      </c>
      <c r="G38" s="12">
        <v>6.9960000000000004</v>
      </c>
      <c r="H38" s="12">
        <v>3.7709999999999999</v>
      </c>
      <c r="I38" s="12">
        <v>3.2250000000000001</v>
      </c>
      <c r="J38" s="12">
        <v>15.9</v>
      </c>
      <c r="K38" s="12">
        <v>14.081</v>
      </c>
      <c r="L38" s="12">
        <v>1.819</v>
      </c>
      <c r="M38" s="12">
        <v>0.24153425300000003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59765625" style="1" customWidth="1"/>
    <col min="6" max="6" width="8.3984375" style="1" customWidth="1"/>
    <col min="7" max="7" width="7.89843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789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4" t="s">
        <v>158</v>
      </c>
      <c r="F4" s="308" t="s">
        <v>2</v>
      </c>
      <c r="G4" s="308"/>
      <c r="H4" s="308"/>
      <c r="I4" s="308"/>
      <c r="J4" s="314" t="s">
        <v>59</v>
      </c>
      <c r="K4" s="308" t="s">
        <v>2</v>
      </c>
      <c r="L4" s="308"/>
      <c r="M4" s="314" t="s">
        <v>4</v>
      </c>
    </row>
    <row r="5" spans="4:14" ht="14.45" customHeight="1" x14ac:dyDescent="0.2">
      <c r="D5" s="318"/>
      <c r="E5" s="314"/>
      <c r="F5" s="314" t="s">
        <v>5</v>
      </c>
      <c r="G5" s="314" t="s">
        <v>6</v>
      </c>
      <c r="H5" s="315" t="s">
        <v>7</v>
      </c>
      <c r="I5" s="316"/>
      <c r="J5" s="314"/>
      <c r="K5" s="314" t="s">
        <v>8</v>
      </c>
      <c r="L5" s="314" t="s">
        <v>9</v>
      </c>
      <c r="M5" s="314"/>
    </row>
    <row r="6" spans="4:14" ht="108.75" customHeight="1" x14ac:dyDescent="0.2">
      <c r="D6" s="318"/>
      <c r="E6" s="314"/>
      <c r="F6" s="314"/>
      <c r="G6" s="314"/>
      <c r="H6" s="262" t="s">
        <v>10</v>
      </c>
      <c r="I6" s="262" t="s">
        <v>11</v>
      </c>
      <c r="J6" s="314"/>
      <c r="K6" s="314"/>
      <c r="L6" s="314"/>
      <c r="M6" s="314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445.58850000000001</v>
      </c>
      <c r="F9" s="10">
        <v>345.44039999999995</v>
      </c>
      <c r="G9" s="10">
        <v>95.80510000000001</v>
      </c>
      <c r="H9" s="10">
        <v>73.709100000000007</v>
      </c>
      <c r="I9" s="10">
        <v>22.096</v>
      </c>
      <c r="J9" s="10">
        <v>126.60329999999999</v>
      </c>
      <c r="K9" s="10">
        <v>119.20129999999999</v>
      </c>
      <c r="L9" s="10">
        <v>7.4020000000000001</v>
      </c>
      <c r="M9" s="10">
        <v>3.4837398629999998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>
        <v>95.80510000000001</v>
      </c>
      <c r="H10" s="12">
        <v>73.709100000000007</v>
      </c>
      <c r="I10" s="12">
        <v>22.096</v>
      </c>
      <c r="J10" s="12">
        <v>126.60329999999999</v>
      </c>
      <c r="K10" s="12">
        <v>119.20129999999999</v>
      </c>
      <c r="L10" s="12">
        <v>7.4020000000000001</v>
      </c>
      <c r="M10" s="12">
        <v>3.4837398629999998</v>
      </c>
    </row>
    <row r="11" spans="4:14" ht="15.75" x14ac:dyDescent="0.25">
      <c r="D11" s="13" t="s">
        <v>23</v>
      </c>
      <c r="E11" s="12">
        <v>13.0809</v>
      </c>
      <c r="F11" s="12">
        <v>10.7529</v>
      </c>
      <c r="G11" s="12">
        <v>2.3279999999999998</v>
      </c>
      <c r="H11" s="12" t="s">
        <v>25</v>
      </c>
      <c r="I11" s="12" t="s">
        <v>25</v>
      </c>
      <c r="J11" s="12">
        <v>3.5632999999999999</v>
      </c>
      <c r="K11" s="12" t="s">
        <v>25</v>
      </c>
      <c r="L11" s="12" t="s">
        <v>25</v>
      </c>
      <c r="M11" s="12">
        <v>5.42008E-2</v>
      </c>
    </row>
    <row r="12" spans="4:14" ht="19.5" customHeight="1" x14ac:dyDescent="0.25">
      <c r="D12" s="13" t="s">
        <v>24</v>
      </c>
      <c r="E12" s="12">
        <v>12.183</v>
      </c>
      <c r="F12" s="12" t="s">
        <v>25</v>
      </c>
      <c r="G12" s="12" t="s">
        <v>25</v>
      </c>
      <c r="H12" s="12" t="s">
        <v>26</v>
      </c>
      <c r="I12" s="12" t="s">
        <v>25</v>
      </c>
      <c r="J12" s="12">
        <v>3.1179999999999999</v>
      </c>
      <c r="K12" s="12" t="s">
        <v>25</v>
      </c>
      <c r="L12" s="12" t="s">
        <v>25</v>
      </c>
      <c r="M12" s="12">
        <v>0.3686373</v>
      </c>
    </row>
    <row r="13" spans="4:14" ht="15.75" x14ac:dyDescent="0.25">
      <c r="D13" s="13" t="s">
        <v>27</v>
      </c>
      <c r="E13" s="12">
        <v>14.182</v>
      </c>
      <c r="F13" s="12">
        <v>11.996</v>
      </c>
      <c r="G13" s="12">
        <v>2.1859999999999999</v>
      </c>
      <c r="H13" s="12">
        <v>2.1859999999999999</v>
      </c>
      <c r="I13" s="12" t="s">
        <v>26</v>
      </c>
      <c r="J13" s="12">
        <v>0.27200000000000002</v>
      </c>
      <c r="K13" s="12" t="s">
        <v>25</v>
      </c>
      <c r="L13" s="12" t="s">
        <v>25</v>
      </c>
      <c r="M13" s="12">
        <v>0.15348529999999999</v>
      </c>
    </row>
    <row r="14" spans="4:14" ht="15.75" x14ac:dyDescent="0.25">
      <c r="D14" s="13" t="s">
        <v>28</v>
      </c>
      <c r="E14" s="12">
        <v>15.019</v>
      </c>
      <c r="F14" s="12">
        <v>11.468999999999999</v>
      </c>
      <c r="G14" s="12">
        <v>3.55</v>
      </c>
      <c r="H14" s="12" t="s">
        <v>25</v>
      </c>
      <c r="I14" s="12" t="s">
        <v>25</v>
      </c>
      <c r="J14" s="12">
        <v>4.3579999999999997</v>
      </c>
      <c r="K14" s="12" t="s">
        <v>25</v>
      </c>
      <c r="L14" s="12" t="s">
        <v>25</v>
      </c>
      <c r="M14" s="12">
        <v>0.20617694999999997</v>
      </c>
    </row>
    <row r="15" spans="4:14" ht="15.75" x14ac:dyDescent="0.25">
      <c r="D15" s="13" t="s">
        <v>29</v>
      </c>
      <c r="E15" s="12">
        <v>17.088000000000001</v>
      </c>
      <c r="F15" s="12">
        <v>10.49</v>
      </c>
      <c r="G15" s="12">
        <v>6.5979999999999999</v>
      </c>
      <c r="H15" s="12">
        <v>5.7069999999999999</v>
      </c>
      <c r="I15" s="12">
        <v>0.89100000000000001</v>
      </c>
      <c r="J15" s="12">
        <v>1.385</v>
      </c>
      <c r="K15" s="12" t="s">
        <v>25</v>
      </c>
      <c r="L15" s="12" t="s">
        <v>25</v>
      </c>
      <c r="M15" s="12">
        <v>0.34504640000000003</v>
      </c>
    </row>
    <row r="16" spans="4:14" ht="15.75" x14ac:dyDescent="0.25">
      <c r="D16" s="13" t="s">
        <v>30</v>
      </c>
      <c r="E16" s="12">
        <v>10.432</v>
      </c>
      <c r="F16" s="12">
        <v>8.4220000000000006</v>
      </c>
      <c r="G16" s="12">
        <v>2.0099999999999998</v>
      </c>
      <c r="H16" s="12" t="s">
        <v>25</v>
      </c>
      <c r="I16" s="12" t="s">
        <v>25</v>
      </c>
      <c r="J16" s="12">
        <v>3.0649999999999999</v>
      </c>
      <c r="K16" s="12" t="s">
        <v>25</v>
      </c>
      <c r="L16" s="12" t="s">
        <v>25</v>
      </c>
      <c r="M16" s="12">
        <v>1.92628E-2</v>
      </c>
    </row>
    <row r="17" spans="4:13" ht="15.75" x14ac:dyDescent="0.25">
      <c r="D17" s="13" t="s">
        <v>31</v>
      </c>
      <c r="E17" s="12">
        <v>22.582000000000001</v>
      </c>
      <c r="F17" s="12">
        <v>18.045000000000002</v>
      </c>
      <c r="G17" s="12">
        <v>3.5089999999999999</v>
      </c>
      <c r="H17" s="12">
        <v>3.5089999999999999</v>
      </c>
      <c r="I17" s="12" t="s">
        <v>26</v>
      </c>
      <c r="J17" s="12">
        <v>5.218</v>
      </c>
      <c r="K17" s="12">
        <v>4.2450000000000001</v>
      </c>
      <c r="L17" s="12">
        <v>0.97299999999999998</v>
      </c>
      <c r="M17" s="12">
        <v>0.15088300000000002</v>
      </c>
    </row>
    <row r="18" spans="4:13" ht="15.75" x14ac:dyDescent="0.25">
      <c r="D18" s="13" t="s">
        <v>32</v>
      </c>
      <c r="E18" s="12">
        <v>19.786999999999999</v>
      </c>
      <c r="F18" s="12" t="s">
        <v>25</v>
      </c>
      <c r="G18" s="12" t="s">
        <v>25</v>
      </c>
      <c r="H18" s="12" t="s">
        <v>25</v>
      </c>
      <c r="I18" s="12" t="s">
        <v>26</v>
      </c>
      <c r="J18" s="12">
        <v>3.226</v>
      </c>
      <c r="K18" s="12" t="s">
        <v>25</v>
      </c>
      <c r="L18" s="12" t="s">
        <v>25</v>
      </c>
      <c r="M18" s="12">
        <v>8.9490500000000001E-2</v>
      </c>
    </row>
    <row r="19" spans="4:13" ht="15.75" x14ac:dyDescent="0.25">
      <c r="D19" s="13" t="s">
        <v>33</v>
      </c>
      <c r="E19" s="12">
        <v>19.189</v>
      </c>
      <c r="F19" s="12">
        <v>17.045000000000002</v>
      </c>
      <c r="G19" s="12">
        <v>2.1440000000000001</v>
      </c>
      <c r="H19" s="12" t="s">
        <v>25</v>
      </c>
      <c r="I19" s="12" t="s">
        <v>25</v>
      </c>
      <c r="J19" s="12">
        <v>4.798</v>
      </c>
      <c r="K19" s="12">
        <v>4.798</v>
      </c>
      <c r="L19" s="12" t="s">
        <v>26</v>
      </c>
      <c r="M19" s="12">
        <v>0.1777331</v>
      </c>
    </row>
    <row r="20" spans="4:13" ht="15.75" x14ac:dyDescent="0.25">
      <c r="D20" s="13" t="s">
        <v>34</v>
      </c>
      <c r="E20" s="12">
        <v>15.622999999999999</v>
      </c>
      <c r="F20" s="12">
        <v>9.4589999999999996</v>
      </c>
      <c r="G20" s="12">
        <v>6.1639999999999997</v>
      </c>
      <c r="H20" s="12">
        <v>6.1639999999999997</v>
      </c>
      <c r="I20" s="12" t="s">
        <v>26</v>
      </c>
      <c r="J20" s="12">
        <v>2.419</v>
      </c>
      <c r="K20" s="12">
        <v>2.419</v>
      </c>
      <c r="L20" s="12" t="s">
        <v>26</v>
      </c>
      <c r="M20" s="12">
        <v>3.5947099999999996E-2</v>
      </c>
    </row>
    <row r="21" spans="4:13" ht="15.75" x14ac:dyDescent="0.25">
      <c r="D21" s="13" t="s">
        <v>35</v>
      </c>
      <c r="E21" s="12">
        <v>19.907</v>
      </c>
      <c r="F21" s="12">
        <v>15.211</v>
      </c>
      <c r="G21" s="12">
        <v>4.681</v>
      </c>
      <c r="H21" s="12">
        <v>3.6019999999999999</v>
      </c>
      <c r="I21" s="12">
        <v>1.079</v>
      </c>
      <c r="J21" s="12">
        <v>7.4930000000000003</v>
      </c>
      <c r="K21" s="12" t="s">
        <v>25</v>
      </c>
      <c r="L21" s="12" t="s">
        <v>25</v>
      </c>
      <c r="M21" s="12">
        <v>7.8909999999999994E-4</v>
      </c>
    </row>
    <row r="22" spans="4:13" ht="15.75" x14ac:dyDescent="0.25">
      <c r="D22" s="13" t="s">
        <v>36</v>
      </c>
      <c r="E22" s="12">
        <v>11.698</v>
      </c>
      <c r="F22" s="12" t="s">
        <v>25</v>
      </c>
      <c r="G22" s="12" t="s">
        <v>25</v>
      </c>
      <c r="H22" s="12" t="s">
        <v>25</v>
      </c>
      <c r="I22" s="12" t="s">
        <v>25</v>
      </c>
      <c r="J22" s="12">
        <v>0.63400000000000001</v>
      </c>
      <c r="K22" s="12" t="s">
        <v>25</v>
      </c>
      <c r="L22" s="12" t="s">
        <v>25</v>
      </c>
      <c r="M22" s="12">
        <v>4.9841999999999997E-2</v>
      </c>
    </row>
    <row r="23" spans="4:13" ht="15.75" x14ac:dyDescent="0.25">
      <c r="D23" s="13" t="s">
        <v>37</v>
      </c>
      <c r="E23" s="12">
        <v>15.583</v>
      </c>
      <c r="F23" s="12">
        <v>12.994</v>
      </c>
      <c r="G23" s="12">
        <v>2.589</v>
      </c>
      <c r="H23" s="12" t="s">
        <v>25</v>
      </c>
      <c r="I23" s="12" t="s">
        <v>25</v>
      </c>
      <c r="J23" s="12">
        <v>5.1505000000000001</v>
      </c>
      <c r="K23" s="12" t="s">
        <v>25</v>
      </c>
      <c r="L23" s="12" t="s">
        <v>25</v>
      </c>
      <c r="M23" s="12">
        <v>0.36249116299999995</v>
      </c>
    </row>
    <row r="24" spans="4:13" ht="15.75" x14ac:dyDescent="0.25">
      <c r="D24" s="13" t="s">
        <v>38</v>
      </c>
      <c r="E24" s="12">
        <v>11.377799999999999</v>
      </c>
      <c r="F24" s="12">
        <v>7.2808000000000002</v>
      </c>
      <c r="G24" s="12">
        <v>2.8029999999999999</v>
      </c>
      <c r="H24" s="12">
        <v>1.3</v>
      </c>
      <c r="I24" s="12">
        <v>1.5029999999999999</v>
      </c>
      <c r="J24" s="12">
        <v>6.4723000000000006</v>
      </c>
      <c r="K24" s="12" t="s">
        <v>25</v>
      </c>
      <c r="L24" s="12" t="s">
        <v>25</v>
      </c>
      <c r="M24" s="12">
        <v>0.28041949999999999</v>
      </c>
    </row>
    <row r="25" spans="4:13" ht="15.75" x14ac:dyDescent="0.25">
      <c r="D25" s="13" t="s">
        <v>39</v>
      </c>
      <c r="E25" s="12">
        <v>13.266999999999999</v>
      </c>
      <c r="F25" s="12">
        <v>9.5079999999999991</v>
      </c>
      <c r="G25" s="12">
        <v>3.7589999999999999</v>
      </c>
      <c r="H25" s="12" t="s">
        <v>25</v>
      </c>
      <c r="I25" s="12" t="s">
        <v>25</v>
      </c>
      <c r="J25" s="12">
        <v>9.4525000000000006</v>
      </c>
      <c r="K25" s="12">
        <v>9.2725000000000009</v>
      </c>
      <c r="L25" s="12">
        <v>0.18</v>
      </c>
      <c r="M25" s="12">
        <v>3.0434699999999999E-2</v>
      </c>
    </row>
    <row r="26" spans="4:13" ht="15.75" x14ac:dyDescent="0.25">
      <c r="D26" s="13" t="s">
        <v>40</v>
      </c>
      <c r="E26" s="12">
        <v>16.219000000000001</v>
      </c>
      <c r="F26" s="12">
        <v>14.177</v>
      </c>
      <c r="G26" s="12">
        <v>2.0419999999999998</v>
      </c>
      <c r="H26" s="12" t="s">
        <v>25</v>
      </c>
      <c r="I26" s="12" t="s">
        <v>25</v>
      </c>
      <c r="J26" s="12">
        <v>1.3129999999999999</v>
      </c>
      <c r="K26" s="12" t="s">
        <v>25</v>
      </c>
      <c r="L26" s="12" t="s">
        <v>25</v>
      </c>
      <c r="M26" s="12">
        <v>2.4156166999999999E-2</v>
      </c>
    </row>
    <row r="27" spans="4:13" ht="15.75" x14ac:dyDescent="0.25">
      <c r="D27" s="13" t="s">
        <v>41</v>
      </c>
      <c r="E27" s="12">
        <v>8.9849999999999994</v>
      </c>
      <c r="F27" s="12" t="s">
        <v>25</v>
      </c>
      <c r="G27" s="12" t="s">
        <v>25</v>
      </c>
      <c r="H27" s="12" t="s">
        <v>26</v>
      </c>
      <c r="I27" s="12" t="s">
        <v>25</v>
      </c>
      <c r="J27" s="12">
        <v>3.8839999999999999</v>
      </c>
      <c r="K27" s="12" t="s">
        <v>25</v>
      </c>
      <c r="L27" s="12" t="s">
        <v>25</v>
      </c>
      <c r="M27" s="12">
        <v>9.525E-4</v>
      </c>
    </row>
    <row r="28" spans="4:13" ht="15.75" x14ac:dyDescent="0.25">
      <c r="D28" s="13" t="s">
        <v>42</v>
      </c>
      <c r="E28" s="12">
        <v>11.053000000000001</v>
      </c>
      <c r="F28" s="12">
        <v>9.7200000000000006</v>
      </c>
      <c r="G28" s="12">
        <v>1.163</v>
      </c>
      <c r="H28" s="12" t="s">
        <v>25</v>
      </c>
      <c r="I28" s="12" t="s">
        <v>25</v>
      </c>
      <c r="J28" s="12">
        <v>7.4390000000000001</v>
      </c>
      <c r="K28" s="12">
        <v>7.0289999999999999</v>
      </c>
      <c r="L28" s="12">
        <v>0.41</v>
      </c>
      <c r="M28" s="12">
        <v>0.1739908</v>
      </c>
    </row>
    <row r="29" spans="4:13" ht="15.75" x14ac:dyDescent="0.25">
      <c r="D29" s="13" t="s">
        <v>43</v>
      </c>
      <c r="E29" s="12" t="s">
        <v>25</v>
      </c>
      <c r="F29" s="12" t="s">
        <v>25</v>
      </c>
      <c r="G29" s="12" t="s">
        <v>25</v>
      </c>
      <c r="H29" s="12" t="s">
        <v>25</v>
      </c>
      <c r="I29" s="12" t="s">
        <v>26</v>
      </c>
      <c r="J29" s="12">
        <v>5.04</v>
      </c>
      <c r="K29" s="12">
        <v>4.7370000000000001</v>
      </c>
      <c r="L29" s="12">
        <v>0.30299999999999999</v>
      </c>
      <c r="M29" s="12">
        <v>6.0991700000000003E-2</v>
      </c>
    </row>
    <row r="30" spans="4:13" ht="15.75" x14ac:dyDescent="0.25">
      <c r="D30" s="13" t="s">
        <v>44</v>
      </c>
      <c r="E30" s="12">
        <v>25.748999999999999</v>
      </c>
      <c r="F30" s="12">
        <v>16.972000000000001</v>
      </c>
      <c r="G30" s="12">
        <v>8.7769999999999992</v>
      </c>
      <c r="H30" s="12">
        <v>8.1370000000000005</v>
      </c>
      <c r="I30" s="12">
        <v>0.64</v>
      </c>
      <c r="J30" s="12">
        <v>3.0390000000000001</v>
      </c>
      <c r="K30" s="12">
        <v>3.0390000000000001</v>
      </c>
      <c r="L30" s="12" t="s">
        <v>26</v>
      </c>
      <c r="M30" s="12">
        <v>9.6812199999999987E-2</v>
      </c>
    </row>
    <row r="31" spans="4:13" ht="15.75" x14ac:dyDescent="0.25">
      <c r="D31" s="13" t="s">
        <v>45</v>
      </c>
      <c r="E31" s="12">
        <v>21.3081</v>
      </c>
      <c r="F31" s="12">
        <v>14.178000000000001</v>
      </c>
      <c r="G31" s="12">
        <v>7.1301000000000005</v>
      </c>
      <c r="H31" s="12">
        <v>4.3821000000000003</v>
      </c>
      <c r="I31" s="12">
        <v>2.7480000000000002</v>
      </c>
      <c r="J31" s="12">
        <v>2.7850000000000001</v>
      </c>
      <c r="K31" s="12">
        <v>2.6549999999999998</v>
      </c>
      <c r="L31" s="12">
        <v>0.13</v>
      </c>
      <c r="M31" s="12">
        <v>2.2515900000000002E-2</v>
      </c>
    </row>
    <row r="32" spans="4:13" ht="15.75" x14ac:dyDescent="0.25">
      <c r="D32" s="13" t="s">
        <v>46</v>
      </c>
      <c r="E32" s="12">
        <v>17.863</v>
      </c>
      <c r="F32" s="12">
        <v>14.351000000000001</v>
      </c>
      <c r="G32" s="12">
        <v>1.6759999999999999</v>
      </c>
      <c r="H32" s="12" t="s">
        <v>25</v>
      </c>
      <c r="I32" s="12" t="s">
        <v>25</v>
      </c>
      <c r="J32" s="12">
        <v>5.7930000000000001</v>
      </c>
      <c r="K32" s="12">
        <v>5.649</v>
      </c>
      <c r="L32" s="12">
        <v>0.14399999999999999</v>
      </c>
      <c r="M32" s="12">
        <v>1.5814100000000001E-2</v>
      </c>
    </row>
    <row r="33" spans="4:13" ht="15.75" x14ac:dyDescent="0.25">
      <c r="D33" s="13" t="s">
        <v>47</v>
      </c>
      <c r="E33" s="12">
        <v>13.408700000000001</v>
      </c>
      <c r="F33" s="12">
        <v>9.9786999999999999</v>
      </c>
      <c r="G33" s="12">
        <v>3.43</v>
      </c>
      <c r="H33" s="12" t="s">
        <v>25</v>
      </c>
      <c r="I33" s="12" t="s">
        <v>25</v>
      </c>
      <c r="J33" s="12">
        <v>3.9209999999999998</v>
      </c>
      <c r="K33" s="12">
        <v>3.0230000000000001</v>
      </c>
      <c r="L33" s="12">
        <v>0.89800000000000002</v>
      </c>
      <c r="M33" s="12">
        <v>0.12369860000000001</v>
      </c>
    </row>
    <row r="34" spans="4:13" ht="15.75" x14ac:dyDescent="0.25">
      <c r="D34" s="13" t="s">
        <v>48</v>
      </c>
      <c r="E34" s="12">
        <v>11.882999999999999</v>
      </c>
      <c r="F34" s="12">
        <v>4.2910000000000004</v>
      </c>
      <c r="G34" s="12">
        <v>7.5919999999999996</v>
      </c>
      <c r="H34" s="12">
        <v>4.8490000000000002</v>
      </c>
      <c r="I34" s="12">
        <v>2.7429999999999999</v>
      </c>
      <c r="J34" s="12">
        <v>8.4429999999999996</v>
      </c>
      <c r="K34" s="12">
        <v>8.3239999999999998</v>
      </c>
      <c r="L34" s="12">
        <v>0.11899999999999999</v>
      </c>
      <c r="M34" s="12">
        <v>0.11646000000000001</v>
      </c>
    </row>
    <row r="35" spans="4:13" ht="15.75" x14ac:dyDescent="0.25">
      <c r="D35" s="13" t="s">
        <v>49</v>
      </c>
      <c r="E35" s="12">
        <v>31.795000000000002</v>
      </c>
      <c r="F35" s="12">
        <v>29.149000000000001</v>
      </c>
      <c r="G35" s="12">
        <v>2.6459999999999999</v>
      </c>
      <c r="H35" s="12" t="s">
        <v>25</v>
      </c>
      <c r="I35" s="12" t="s">
        <v>25</v>
      </c>
      <c r="J35" s="12">
        <v>4.9986999999999995</v>
      </c>
      <c r="K35" s="12" t="s">
        <v>25</v>
      </c>
      <c r="L35" s="12" t="s">
        <v>25</v>
      </c>
      <c r="M35" s="12">
        <v>0.19424848099999997</v>
      </c>
    </row>
    <row r="36" spans="4:13" ht="15.75" x14ac:dyDescent="0.25">
      <c r="D36" s="13" t="s">
        <v>50</v>
      </c>
      <c r="E36" s="12">
        <v>16.472000000000001</v>
      </c>
      <c r="F36" s="12" t="s">
        <v>25</v>
      </c>
      <c r="G36" s="12" t="s">
        <v>25</v>
      </c>
      <c r="H36" s="12" t="s">
        <v>25</v>
      </c>
      <c r="I36" s="12" t="s">
        <v>26</v>
      </c>
      <c r="J36" s="12">
        <v>7.4290000000000003</v>
      </c>
      <c r="K36" s="12" t="s">
        <v>25</v>
      </c>
      <c r="L36" s="12" t="s">
        <v>25</v>
      </c>
      <c r="M36" s="12">
        <v>0.1963908</v>
      </c>
    </row>
    <row r="37" spans="4:13" ht="15.75" x14ac:dyDescent="0.25">
      <c r="D37" s="13" t="s">
        <v>51</v>
      </c>
      <c r="E37" s="12">
        <v>17.364999999999998</v>
      </c>
      <c r="F37" s="12">
        <v>9.2349999999999994</v>
      </c>
      <c r="G37" s="12">
        <v>8.1300000000000008</v>
      </c>
      <c r="H37" s="12">
        <v>8.1300000000000008</v>
      </c>
      <c r="I37" s="12" t="s">
        <v>26</v>
      </c>
      <c r="J37" s="12">
        <v>1.821</v>
      </c>
      <c r="K37" s="12">
        <v>1.496</v>
      </c>
      <c r="L37" s="12">
        <v>0.32500000000000001</v>
      </c>
      <c r="M37" s="12">
        <v>2.5632127000000001E-2</v>
      </c>
    </row>
    <row r="38" spans="4:13" ht="15.75" x14ac:dyDescent="0.25">
      <c r="D38" s="13" t="s">
        <v>52</v>
      </c>
      <c r="E38" s="12">
        <v>18.277000000000001</v>
      </c>
      <c r="F38" s="12">
        <v>13.909000000000001</v>
      </c>
      <c r="G38" s="12">
        <v>4.3680000000000003</v>
      </c>
      <c r="H38" s="12">
        <v>1.996</v>
      </c>
      <c r="I38" s="12">
        <v>2.3719999999999999</v>
      </c>
      <c r="J38" s="12">
        <v>10.073</v>
      </c>
      <c r="K38" s="12">
        <v>8.7149999999999999</v>
      </c>
      <c r="L38" s="12">
        <v>1.3580000000000001</v>
      </c>
      <c r="M38" s="12">
        <v>0.10723677499999999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24"/>
  <sheetViews>
    <sheetView workbookViewId="0">
      <selection activeCell="B1" sqref="B1"/>
    </sheetView>
  </sheetViews>
  <sheetFormatPr defaultRowHeight="18.75" x14ac:dyDescent="0.3"/>
  <cols>
    <col min="1" max="1" width="5.796875" customWidth="1"/>
    <col min="2" max="2" width="86.59765625" customWidth="1"/>
  </cols>
  <sheetData>
    <row r="1" spans="1:3" x14ac:dyDescent="0.3">
      <c r="A1" s="253"/>
      <c r="B1" s="258" t="s">
        <v>636</v>
      </c>
      <c r="C1" s="280"/>
    </row>
    <row r="2" spans="1:3" x14ac:dyDescent="0.3">
      <c r="A2" s="253"/>
      <c r="B2" s="254"/>
      <c r="C2" s="281"/>
    </row>
    <row r="3" spans="1:3" ht="18.75" customHeight="1" x14ac:dyDescent="0.3">
      <c r="A3" s="284" t="s">
        <v>637</v>
      </c>
      <c r="B3" s="284"/>
      <c r="C3" s="281"/>
    </row>
    <row r="4" spans="1:3" x14ac:dyDescent="0.3">
      <c r="A4" s="285" t="s">
        <v>638</v>
      </c>
      <c r="B4" s="285"/>
      <c r="C4" s="281"/>
    </row>
    <row r="5" spans="1:3" ht="19.5" customHeight="1" x14ac:dyDescent="0.3">
      <c r="A5" s="253"/>
      <c r="B5" s="255" t="s">
        <v>639</v>
      </c>
      <c r="C5" s="281">
        <v>1</v>
      </c>
    </row>
    <row r="6" spans="1:3" x14ac:dyDescent="0.3">
      <c r="A6" s="285" t="s">
        <v>640</v>
      </c>
      <c r="B6" s="285"/>
      <c r="C6" s="281"/>
    </row>
    <row r="7" spans="1:3" ht="16.5" customHeight="1" x14ac:dyDescent="0.3">
      <c r="A7" s="253"/>
      <c r="B7" s="255" t="s">
        <v>641</v>
      </c>
      <c r="C7" s="281">
        <v>2</v>
      </c>
    </row>
    <row r="8" spans="1:3" ht="28.5" customHeight="1" x14ac:dyDescent="0.3">
      <c r="A8" s="253"/>
      <c r="B8" s="255" t="s">
        <v>642</v>
      </c>
      <c r="C8" s="281">
        <v>3</v>
      </c>
    </row>
    <row r="9" spans="1:3" ht="28.5" customHeight="1" x14ac:dyDescent="0.3">
      <c r="A9" s="253"/>
      <c r="B9" s="255" t="s">
        <v>643</v>
      </c>
      <c r="C9" s="281">
        <v>4</v>
      </c>
    </row>
    <row r="10" spans="1:3" ht="18" customHeight="1" x14ac:dyDescent="0.3">
      <c r="A10" s="253"/>
      <c r="B10" s="255" t="s">
        <v>644</v>
      </c>
      <c r="C10" s="281">
        <v>5</v>
      </c>
    </row>
    <row r="11" spans="1:3" x14ac:dyDescent="0.3">
      <c r="A11" s="285" t="s">
        <v>645</v>
      </c>
      <c r="B11" s="285"/>
      <c r="C11" s="281"/>
    </row>
    <row r="12" spans="1:3" ht="17.25" customHeight="1" x14ac:dyDescent="0.3">
      <c r="A12" s="253"/>
      <c r="B12" s="255" t="s">
        <v>646</v>
      </c>
      <c r="C12" s="281">
        <v>6</v>
      </c>
    </row>
    <row r="13" spans="1:3" ht="29.25" customHeight="1" x14ac:dyDescent="0.3">
      <c r="A13" s="253"/>
      <c r="B13" s="255" t="s">
        <v>647</v>
      </c>
      <c r="C13" s="281">
        <v>7</v>
      </c>
    </row>
    <row r="14" spans="1:3" ht="17.25" customHeight="1" x14ac:dyDescent="0.3">
      <c r="A14" s="253"/>
      <c r="B14" s="255" t="s">
        <v>648</v>
      </c>
      <c r="C14" s="281">
        <v>8</v>
      </c>
    </row>
    <row r="15" spans="1:3" ht="25.5" customHeight="1" x14ac:dyDescent="0.3">
      <c r="A15" s="253"/>
      <c r="B15" s="255" t="s">
        <v>649</v>
      </c>
      <c r="C15" s="281">
        <v>9</v>
      </c>
    </row>
    <row r="16" spans="1:3" ht="27" customHeight="1" x14ac:dyDescent="0.3">
      <c r="A16" s="253"/>
      <c r="B16" s="255" t="s">
        <v>650</v>
      </c>
      <c r="C16" s="281">
        <v>10</v>
      </c>
    </row>
    <row r="17" spans="1:3" ht="20.25" customHeight="1" x14ac:dyDescent="0.3">
      <c r="A17" s="253"/>
      <c r="B17" s="255" t="s">
        <v>651</v>
      </c>
      <c r="C17" s="281">
        <v>11</v>
      </c>
    </row>
    <row r="18" spans="1:3" ht="28.5" customHeight="1" x14ac:dyDescent="0.3">
      <c r="A18" s="253"/>
      <c r="B18" s="255" t="s">
        <v>652</v>
      </c>
      <c r="C18" s="281">
        <v>12</v>
      </c>
    </row>
    <row r="19" spans="1:3" ht="19.5" customHeight="1" x14ac:dyDescent="0.3">
      <c r="A19" s="253"/>
      <c r="B19" s="255" t="s">
        <v>653</v>
      </c>
      <c r="C19" s="281">
        <v>13</v>
      </c>
    </row>
    <row r="20" spans="1:3" ht="27.75" customHeight="1" x14ac:dyDescent="0.3">
      <c r="A20" s="253"/>
      <c r="B20" s="255" t="s">
        <v>654</v>
      </c>
      <c r="C20" s="281">
        <v>14</v>
      </c>
    </row>
    <row r="21" spans="1:3" ht="27.75" customHeight="1" x14ac:dyDescent="0.3">
      <c r="A21" s="253"/>
      <c r="B21" s="255" t="s">
        <v>655</v>
      </c>
      <c r="C21" s="281">
        <v>15</v>
      </c>
    </row>
    <row r="22" spans="1:3" ht="28.5" customHeight="1" x14ac:dyDescent="0.3">
      <c r="A22" s="253"/>
      <c r="B22" s="255" t="s">
        <v>656</v>
      </c>
      <c r="C22" s="281">
        <v>16</v>
      </c>
    </row>
    <row r="23" spans="1:3" x14ac:dyDescent="0.3">
      <c r="A23" s="285" t="s">
        <v>657</v>
      </c>
      <c r="B23" s="285"/>
      <c r="C23" s="281"/>
    </row>
    <row r="24" spans="1:3" x14ac:dyDescent="0.3">
      <c r="A24" s="253"/>
      <c r="B24" s="255" t="s">
        <v>658</v>
      </c>
      <c r="C24" s="281">
        <v>17</v>
      </c>
    </row>
    <row r="25" spans="1:3" x14ac:dyDescent="0.3">
      <c r="A25" s="253"/>
      <c r="B25" s="255" t="s">
        <v>659</v>
      </c>
      <c r="C25" s="281">
        <v>18</v>
      </c>
    </row>
    <row r="26" spans="1:3" x14ac:dyDescent="0.3">
      <c r="A26" s="253"/>
      <c r="B26" s="255" t="s">
        <v>660</v>
      </c>
      <c r="C26" s="281">
        <v>19</v>
      </c>
    </row>
    <row r="27" spans="1:3" x14ac:dyDescent="0.3">
      <c r="A27" s="253"/>
      <c r="B27" s="255" t="s">
        <v>661</v>
      </c>
      <c r="C27" s="281">
        <v>20</v>
      </c>
    </row>
    <row r="28" spans="1:3" x14ac:dyDescent="0.3">
      <c r="A28" s="253"/>
      <c r="B28" s="255" t="s">
        <v>662</v>
      </c>
      <c r="C28" s="281">
        <v>21</v>
      </c>
    </row>
    <row r="29" spans="1:3" x14ac:dyDescent="0.3">
      <c r="A29" s="253"/>
      <c r="B29" s="255" t="s">
        <v>663</v>
      </c>
      <c r="C29" s="281">
        <v>22</v>
      </c>
    </row>
    <row r="30" spans="1:3" x14ac:dyDescent="0.3">
      <c r="A30" s="253"/>
      <c r="B30" s="255" t="s">
        <v>664</v>
      </c>
      <c r="C30" s="281">
        <v>23</v>
      </c>
    </row>
    <row r="31" spans="1:3" x14ac:dyDescent="0.3">
      <c r="A31" s="253"/>
      <c r="B31" s="255" t="s">
        <v>665</v>
      </c>
      <c r="C31" s="281">
        <v>24</v>
      </c>
    </row>
    <row r="32" spans="1:3" x14ac:dyDescent="0.3">
      <c r="A32" s="253"/>
      <c r="B32" s="255" t="s">
        <v>666</v>
      </c>
      <c r="C32" s="281">
        <v>25</v>
      </c>
    </row>
    <row r="33" spans="1:3" x14ac:dyDescent="0.3">
      <c r="A33" s="253"/>
      <c r="B33" s="255" t="s">
        <v>667</v>
      </c>
      <c r="C33" s="281">
        <v>26</v>
      </c>
    </row>
    <row r="34" spans="1:3" x14ac:dyDescent="0.3">
      <c r="A34" s="253"/>
      <c r="B34" s="255" t="s">
        <v>668</v>
      </c>
      <c r="C34" s="281">
        <v>27</v>
      </c>
    </row>
    <row r="35" spans="1:3" x14ac:dyDescent="0.3">
      <c r="A35" s="253"/>
      <c r="B35" s="255" t="s">
        <v>669</v>
      </c>
      <c r="C35" s="281">
        <v>28</v>
      </c>
    </row>
    <row r="36" spans="1:3" x14ac:dyDescent="0.3">
      <c r="A36" s="253"/>
      <c r="B36" s="255" t="s">
        <v>670</v>
      </c>
      <c r="C36" s="281">
        <v>29</v>
      </c>
    </row>
    <row r="37" spans="1:3" x14ac:dyDescent="0.3">
      <c r="A37" s="253"/>
      <c r="B37" s="255" t="s">
        <v>671</v>
      </c>
      <c r="C37" s="281">
        <v>30</v>
      </c>
    </row>
    <row r="38" spans="1:3" x14ac:dyDescent="0.3">
      <c r="A38" s="253"/>
      <c r="B38" s="255" t="s">
        <v>672</v>
      </c>
      <c r="C38" s="281">
        <v>31</v>
      </c>
    </row>
    <row r="39" spans="1:3" x14ac:dyDescent="0.3">
      <c r="A39" s="253"/>
      <c r="B39" s="255" t="s">
        <v>673</v>
      </c>
      <c r="C39" s="281">
        <v>32</v>
      </c>
    </row>
    <row r="40" spans="1:3" x14ac:dyDescent="0.3">
      <c r="A40" s="253"/>
      <c r="B40" s="255" t="s">
        <v>674</v>
      </c>
      <c r="C40" s="281">
        <v>33</v>
      </c>
    </row>
    <row r="41" spans="1:3" x14ac:dyDescent="0.3">
      <c r="A41" s="253"/>
      <c r="B41" s="255" t="s">
        <v>675</v>
      </c>
      <c r="C41" s="281">
        <v>34</v>
      </c>
    </row>
    <row r="42" spans="1:3" ht="27.75" customHeight="1" x14ac:dyDescent="0.3">
      <c r="A42" s="253"/>
      <c r="B42" s="255" t="s">
        <v>676</v>
      </c>
      <c r="C42" s="281">
        <v>35</v>
      </c>
    </row>
    <row r="43" spans="1:3" x14ac:dyDescent="0.3">
      <c r="A43" s="253"/>
      <c r="B43" s="255" t="s">
        <v>677</v>
      </c>
      <c r="C43" s="281">
        <v>36</v>
      </c>
    </row>
    <row r="44" spans="1:3" x14ac:dyDescent="0.3">
      <c r="A44" s="253"/>
      <c r="B44" s="255" t="s">
        <v>678</v>
      </c>
      <c r="C44" s="281">
        <v>37</v>
      </c>
    </row>
    <row r="45" spans="1:3" x14ac:dyDescent="0.3">
      <c r="A45" s="253"/>
      <c r="B45" s="255" t="s">
        <v>679</v>
      </c>
      <c r="C45" s="281">
        <v>38</v>
      </c>
    </row>
    <row r="46" spans="1:3" x14ac:dyDescent="0.3">
      <c r="A46" s="253"/>
      <c r="B46" s="255" t="s">
        <v>680</v>
      </c>
      <c r="C46" s="281">
        <v>39</v>
      </c>
    </row>
    <row r="47" spans="1:3" x14ac:dyDescent="0.3">
      <c r="A47" s="253"/>
      <c r="B47" s="255" t="s">
        <v>681</v>
      </c>
      <c r="C47" s="281">
        <v>40</v>
      </c>
    </row>
    <row r="48" spans="1:3" x14ac:dyDescent="0.3">
      <c r="A48" s="253"/>
      <c r="B48" s="255" t="s">
        <v>682</v>
      </c>
      <c r="C48" s="281">
        <v>41</v>
      </c>
    </row>
    <row r="49" spans="1:3" x14ac:dyDescent="0.3">
      <c r="A49" s="253"/>
      <c r="B49" s="255" t="s">
        <v>683</v>
      </c>
      <c r="C49" s="281">
        <v>42</v>
      </c>
    </row>
    <row r="50" spans="1:3" x14ac:dyDescent="0.3">
      <c r="A50" s="253"/>
      <c r="B50" s="255" t="s">
        <v>684</v>
      </c>
      <c r="C50" s="281">
        <v>43</v>
      </c>
    </row>
    <row r="51" spans="1:3" ht="25.5" x14ac:dyDescent="0.3">
      <c r="A51" s="253"/>
      <c r="B51" s="255" t="s">
        <v>685</v>
      </c>
      <c r="C51" s="281">
        <v>44</v>
      </c>
    </row>
    <row r="52" spans="1:3" ht="25.5" x14ac:dyDescent="0.3">
      <c r="A52" s="253"/>
      <c r="B52" s="255" t="s">
        <v>686</v>
      </c>
      <c r="C52" s="281">
        <v>45</v>
      </c>
    </row>
    <row r="53" spans="1:3" ht="25.5" x14ac:dyDescent="0.3">
      <c r="A53" s="253"/>
      <c r="B53" s="255" t="s">
        <v>687</v>
      </c>
      <c r="C53" s="281">
        <v>46</v>
      </c>
    </row>
    <row r="54" spans="1:3" ht="25.5" x14ac:dyDescent="0.3">
      <c r="A54" s="253"/>
      <c r="B54" s="255" t="s">
        <v>688</v>
      </c>
      <c r="C54" s="281">
        <v>47</v>
      </c>
    </row>
    <row r="55" spans="1:3" ht="25.5" x14ac:dyDescent="0.3">
      <c r="A55" s="253"/>
      <c r="B55" s="255" t="s">
        <v>689</v>
      </c>
      <c r="C55" s="281">
        <v>48</v>
      </c>
    </row>
    <row r="56" spans="1:3" x14ac:dyDescent="0.3">
      <c r="A56" s="285" t="s">
        <v>690</v>
      </c>
      <c r="B56" s="285"/>
      <c r="C56" s="281"/>
    </row>
    <row r="57" spans="1:3" x14ac:dyDescent="0.3">
      <c r="A57" s="253"/>
      <c r="B57" s="255" t="s">
        <v>691</v>
      </c>
      <c r="C57" s="281">
        <v>49</v>
      </c>
    </row>
    <row r="58" spans="1:3" ht="25.5" x14ac:dyDescent="0.3">
      <c r="A58" s="253"/>
      <c r="B58" s="255" t="s">
        <v>692</v>
      </c>
      <c r="C58" s="281">
        <v>50</v>
      </c>
    </row>
    <row r="59" spans="1:3" x14ac:dyDescent="0.3">
      <c r="A59" s="285" t="s">
        <v>693</v>
      </c>
      <c r="B59" s="285"/>
      <c r="C59" s="281"/>
    </row>
    <row r="60" spans="1:3" x14ac:dyDescent="0.3">
      <c r="A60" s="253"/>
      <c r="B60" s="255" t="s">
        <v>694</v>
      </c>
      <c r="C60" s="281">
        <v>51</v>
      </c>
    </row>
    <row r="61" spans="1:3" x14ac:dyDescent="0.3">
      <c r="A61" s="253"/>
      <c r="B61" s="255" t="s">
        <v>695</v>
      </c>
      <c r="C61" s="281">
        <v>52</v>
      </c>
    </row>
    <row r="62" spans="1:3" x14ac:dyDescent="0.3">
      <c r="A62" s="253"/>
      <c r="B62" s="255" t="s">
        <v>696</v>
      </c>
      <c r="C62" s="281">
        <v>53</v>
      </c>
    </row>
    <row r="63" spans="1:3" x14ac:dyDescent="0.3">
      <c r="A63" s="253"/>
      <c r="B63" s="255" t="s">
        <v>697</v>
      </c>
      <c r="C63" s="281">
        <v>54</v>
      </c>
    </row>
    <row r="64" spans="1:3" x14ac:dyDescent="0.3">
      <c r="A64" s="253"/>
      <c r="B64" s="255" t="s">
        <v>698</v>
      </c>
      <c r="C64" s="281">
        <v>55</v>
      </c>
    </row>
    <row r="65" spans="1:3" ht="25.5" x14ac:dyDescent="0.3">
      <c r="A65" s="253"/>
      <c r="B65" s="255" t="s">
        <v>699</v>
      </c>
      <c r="C65" s="281">
        <v>56</v>
      </c>
    </row>
    <row r="66" spans="1:3" ht="25.5" x14ac:dyDescent="0.3">
      <c r="A66" s="253"/>
      <c r="B66" s="255" t="s">
        <v>700</v>
      </c>
      <c r="C66" s="281">
        <v>57</v>
      </c>
    </row>
    <row r="67" spans="1:3" x14ac:dyDescent="0.3">
      <c r="A67" s="253"/>
      <c r="B67" s="255" t="s">
        <v>701</v>
      </c>
      <c r="C67" s="281">
        <v>58</v>
      </c>
    </row>
    <row r="68" spans="1:3" x14ac:dyDescent="0.3">
      <c r="A68" s="285" t="s">
        <v>702</v>
      </c>
      <c r="B68" s="285"/>
      <c r="C68" s="281"/>
    </row>
    <row r="69" spans="1:3" x14ac:dyDescent="0.3">
      <c r="A69" s="253"/>
      <c r="B69" s="256" t="s">
        <v>703</v>
      </c>
      <c r="C69" s="281">
        <v>59</v>
      </c>
    </row>
    <row r="70" spans="1:3" x14ac:dyDescent="0.3">
      <c r="A70" s="257"/>
      <c r="B70" s="255" t="s">
        <v>704</v>
      </c>
      <c r="C70" s="281">
        <v>60</v>
      </c>
    </row>
    <row r="71" spans="1:3" x14ac:dyDescent="0.3">
      <c r="A71" s="257"/>
      <c r="B71" s="255" t="s">
        <v>705</v>
      </c>
      <c r="C71" s="281">
        <v>61</v>
      </c>
    </row>
    <row r="72" spans="1:3" x14ac:dyDescent="0.3">
      <c r="A72" s="253"/>
      <c r="B72" s="255" t="s">
        <v>706</v>
      </c>
      <c r="C72" s="281">
        <v>62</v>
      </c>
    </row>
    <row r="73" spans="1:3" x14ac:dyDescent="0.3">
      <c r="A73" s="253"/>
      <c r="B73" s="255" t="s">
        <v>707</v>
      </c>
      <c r="C73" s="281">
        <v>63</v>
      </c>
    </row>
    <row r="74" spans="1:3" x14ac:dyDescent="0.3">
      <c r="A74" s="253"/>
      <c r="B74" s="255" t="s">
        <v>708</v>
      </c>
      <c r="C74" s="281">
        <v>64</v>
      </c>
    </row>
    <row r="75" spans="1:3" x14ac:dyDescent="0.3">
      <c r="A75" s="253"/>
      <c r="B75" s="255" t="s">
        <v>709</v>
      </c>
      <c r="C75" s="281">
        <v>65</v>
      </c>
    </row>
    <row r="76" spans="1:3" x14ac:dyDescent="0.3">
      <c r="A76" s="253"/>
      <c r="B76" s="255" t="s">
        <v>710</v>
      </c>
      <c r="C76" s="281">
        <v>66</v>
      </c>
    </row>
    <row r="77" spans="1:3" x14ac:dyDescent="0.3">
      <c r="A77" s="253"/>
      <c r="B77" s="255" t="s">
        <v>711</v>
      </c>
      <c r="C77" s="281">
        <v>67</v>
      </c>
    </row>
    <row r="78" spans="1:3" x14ac:dyDescent="0.3">
      <c r="A78" s="253"/>
      <c r="B78" s="255" t="s">
        <v>712</v>
      </c>
      <c r="C78" s="281">
        <v>68</v>
      </c>
    </row>
    <row r="79" spans="1:3" x14ac:dyDescent="0.3">
      <c r="A79" s="253"/>
      <c r="B79" s="255" t="s">
        <v>713</v>
      </c>
      <c r="C79" s="281">
        <v>69</v>
      </c>
    </row>
    <row r="80" spans="1:3" x14ac:dyDescent="0.3">
      <c r="A80" s="253"/>
      <c r="B80" s="255" t="s">
        <v>714</v>
      </c>
      <c r="C80" s="281">
        <v>70</v>
      </c>
    </row>
    <row r="81" spans="1:3" x14ac:dyDescent="0.3">
      <c r="A81" s="253"/>
      <c r="B81" s="255" t="s">
        <v>715</v>
      </c>
      <c r="C81" s="281">
        <v>71</v>
      </c>
    </row>
    <row r="82" spans="1:3" x14ac:dyDescent="0.3">
      <c r="A82" s="253"/>
      <c r="B82" s="255" t="s">
        <v>716</v>
      </c>
      <c r="C82" s="281">
        <v>72</v>
      </c>
    </row>
    <row r="83" spans="1:3" x14ac:dyDescent="0.3">
      <c r="A83" s="253"/>
      <c r="B83" s="255" t="s">
        <v>717</v>
      </c>
      <c r="C83" s="281">
        <v>73</v>
      </c>
    </row>
    <row r="84" spans="1:3" x14ac:dyDescent="0.3">
      <c r="A84" s="253"/>
      <c r="B84" s="255" t="s">
        <v>718</v>
      </c>
      <c r="C84" s="281">
        <v>74</v>
      </c>
    </row>
    <row r="85" spans="1:3" x14ac:dyDescent="0.3">
      <c r="A85" s="253"/>
      <c r="B85" s="255" t="s">
        <v>719</v>
      </c>
      <c r="C85" s="281">
        <v>75</v>
      </c>
    </row>
    <row r="86" spans="1:3" x14ac:dyDescent="0.3">
      <c r="A86" s="253"/>
      <c r="B86" s="255" t="s">
        <v>720</v>
      </c>
      <c r="C86" s="281">
        <v>76</v>
      </c>
    </row>
    <row r="87" spans="1:3" x14ac:dyDescent="0.3">
      <c r="A87" s="253"/>
      <c r="B87" s="255" t="s">
        <v>721</v>
      </c>
      <c r="C87" s="281">
        <v>77</v>
      </c>
    </row>
    <row r="88" spans="1:3" x14ac:dyDescent="0.3">
      <c r="A88" s="253"/>
      <c r="B88" s="255" t="s">
        <v>722</v>
      </c>
      <c r="C88" s="281">
        <v>78</v>
      </c>
    </row>
    <row r="89" spans="1:3" x14ac:dyDescent="0.3">
      <c r="A89" s="253"/>
      <c r="B89" s="255" t="s">
        <v>723</v>
      </c>
      <c r="C89" s="281">
        <v>79</v>
      </c>
    </row>
    <row r="90" spans="1:3" x14ac:dyDescent="0.3">
      <c r="A90" s="253"/>
      <c r="B90" s="255" t="s">
        <v>724</v>
      </c>
      <c r="C90" s="281">
        <v>80</v>
      </c>
    </row>
    <row r="91" spans="1:3" x14ac:dyDescent="0.3">
      <c r="A91" s="253"/>
      <c r="B91" s="255" t="s">
        <v>725</v>
      </c>
      <c r="C91" s="281">
        <v>81</v>
      </c>
    </row>
    <row r="92" spans="1:3" ht="29.25" customHeight="1" x14ac:dyDescent="0.3">
      <c r="A92" s="253"/>
      <c r="B92" s="255" t="s">
        <v>726</v>
      </c>
      <c r="C92" s="281">
        <v>82</v>
      </c>
    </row>
    <row r="93" spans="1:3" x14ac:dyDescent="0.3">
      <c r="A93" s="253"/>
      <c r="B93" s="255" t="s">
        <v>727</v>
      </c>
      <c r="C93" s="281">
        <v>83</v>
      </c>
    </row>
    <row r="94" spans="1:3" ht="31.5" customHeight="1" x14ac:dyDescent="0.3">
      <c r="A94" s="253"/>
      <c r="B94" s="255" t="s">
        <v>728</v>
      </c>
      <c r="C94" s="281">
        <v>84</v>
      </c>
    </row>
    <row r="95" spans="1:3" ht="30.75" customHeight="1" x14ac:dyDescent="0.3">
      <c r="A95" s="253"/>
      <c r="B95" s="255" t="s">
        <v>729</v>
      </c>
      <c r="C95" s="281">
        <v>85</v>
      </c>
    </row>
    <row r="96" spans="1:3" x14ac:dyDescent="0.3">
      <c r="A96" s="253"/>
      <c r="B96" s="255"/>
      <c r="C96" s="281"/>
    </row>
    <row r="97" spans="1:3" x14ac:dyDescent="0.3">
      <c r="A97" s="285" t="s">
        <v>730</v>
      </c>
      <c r="B97" s="285"/>
      <c r="C97" s="281"/>
    </row>
    <row r="98" spans="1:3" x14ac:dyDescent="0.3">
      <c r="A98" s="253"/>
      <c r="B98" s="255" t="s">
        <v>731</v>
      </c>
      <c r="C98" s="281">
        <v>86</v>
      </c>
    </row>
    <row r="99" spans="1:3" ht="25.5" x14ac:dyDescent="0.3">
      <c r="A99" s="253"/>
      <c r="B99" s="255" t="s">
        <v>732</v>
      </c>
      <c r="C99" s="281">
        <v>87</v>
      </c>
    </row>
    <row r="100" spans="1:3" x14ac:dyDescent="0.3">
      <c r="A100" s="253"/>
      <c r="B100" s="255" t="s">
        <v>733</v>
      </c>
      <c r="C100" s="281">
        <v>88</v>
      </c>
    </row>
    <row r="101" spans="1:3" ht="25.5" x14ac:dyDescent="0.3">
      <c r="A101" s="253"/>
      <c r="B101" s="255" t="s">
        <v>734</v>
      </c>
      <c r="C101" s="281">
        <v>89</v>
      </c>
    </row>
    <row r="102" spans="1:3" x14ac:dyDescent="0.3">
      <c r="A102" s="285" t="s">
        <v>735</v>
      </c>
      <c r="B102" s="285"/>
      <c r="C102" s="281"/>
    </row>
    <row r="103" spans="1:3" x14ac:dyDescent="0.3">
      <c r="A103" s="253"/>
      <c r="B103" s="255" t="s">
        <v>736</v>
      </c>
      <c r="C103" s="281">
        <v>90</v>
      </c>
    </row>
    <row r="104" spans="1:3" x14ac:dyDescent="0.3">
      <c r="A104" s="253"/>
      <c r="B104" s="255" t="s">
        <v>737</v>
      </c>
      <c r="C104" s="281">
        <v>91</v>
      </c>
    </row>
    <row r="105" spans="1:3" ht="25.5" x14ac:dyDescent="0.3">
      <c r="A105" s="253"/>
      <c r="B105" s="255" t="s">
        <v>738</v>
      </c>
      <c r="C105" s="281">
        <v>92</v>
      </c>
    </row>
    <row r="106" spans="1:3" ht="25.5" x14ac:dyDescent="0.3">
      <c r="A106" s="253"/>
      <c r="B106" s="255" t="s">
        <v>739</v>
      </c>
      <c r="C106" s="281">
        <v>93</v>
      </c>
    </row>
    <row r="107" spans="1:3" x14ac:dyDescent="0.3">
      <c r="A107" s="285" t="s">
        <v>740</v>
      </c>
      <c r="B107" s="285"/>
      <c r="C107" s="281"/>
    </row>
    <row r="108" spans="1:3" x14ac:dyDescent="0.3">
      <c r="A108" s="257"/>
      <c r="B108" s="255" t="s">
        <v>741</v>
      </c>
      <c r="C108" s="281">
        <v>94</v>
      </c>
    </row>
    <row r="109" spans="1:3" x14ac:dyDescent="0.3">
      <c r="A109" s="257"/>
      <c r="B109" s="255" t="s">
        <v>742</v>
      </c>
      <c r="C109" s="281">
        <v>95</v>
      </c>
    </row>
    <row r="110" spans="1:3" ht="28.5" customHeight="1" x14ac:dyDescent="0.3">
      <c r="A110" s="253"/>
      <c r="B110" s="255" t="s">
        <v>743</v>
      </c>
      <c r="C110" s="281">
        <v>96</v>
      </c>
    </row>
    <row r="111" spans="1:3" x14ac:dyDescent="0.3">
      <c r="A111" s="253"/>
      <c r="B111" s="255" t="s">
        <v>744</v>
      </c>
      <c r="C111" s="281">
        <v>97</v>
      </c>
    </row>
    <row r="112" spans="1:3" x14ac:dyDescent="0.3">
      <c r="A112" s="253"/>
      <c r="B112" s="255" t="s">
        <v>745</v>
      </c>
      <c r="C112" s="281">
        <v>98</v>
      </c>
    </row>
    <row r="113" spans="1:3" x14ac:dyDescent="0.3">
      <c r="A113" s="253"/>
      <c r="B113" s="255" t="s">
        <v>746</v>
      </c>
      <c r="C113" s="281">
        <v>99</v>
      </c>
    </row>
    <row r="114" spans="1:3" ht="25.5" x14ac:dyDescent="0.3">
      <c r="A114" s="253"/>
      <c r="B114" s="255" t="s">
        <v>747</v>
      </c>
      <c r="C114" s="281">
        <v>100</v>
      </c>
    </row>
    <row r="115" spans="1:3" ht="25.5" x14ac:dyDescent="0.3">
      <c r="A115" s="253"/>
      <c r="B115" s="255" t="s">
        <v>748</v>
      </c>
      <c r="C115" s="281">
        <v>101</v>
      </c>
    </row>
    <row r="116" spans="1:3" ht="25.5" x14ac:dyDescent="0.3">
      <c r="A116" s="253"/>
      <c r="B116" s="255" t="s">
        <v>749</v>
      </c>
      <c r="C116" s="281">
        <v>102</v>
      </c>
    </row>
    <row r="117" spans="1:3" ht="25.5" x14ac:dyDescent="0.3">
      <c r="A117" s="253"/>
      <c r="B117" s="255" t="s">
        <v>750</v>
      </c>
      <c r="C117" s="281">
        <v>103</v>
      </c>
    </row>
    <row r="118" spans="1:3" ht="24.75" customHeight="1" x14ac:dyDescent="0.3">
      <c r="A118" s="253"/>
      <c r="B118" s="255" t="s">
        <v>751</v>
      </c>
      <c r="C118" s="281">
        <v>104</v>
      </c>
    </row>
    <row r="119" spans="1:3" ht="29.25" customHeight="1" x14ac:dyDescent="0.3">
      <c r="A119" s="253"/>
      <c r="B119" s="255" t="s">
        <v>752</v>
      </c>
      <c r="C119" s="281">
        <v>105</v>
      </c>
    </row>
    <row r="120" spans="1:3" ht="25.5" x14ac:dyDescent="0.3">
      <c r="A120" s="253"/>
      <c r="B120" s="255" t="s">
        <v>753</v>
      </c>
      <c r="C120" s="281">
        <v>106</v>
      </c>
    </row>
    <row r="121" spans="1:3" ht="25.5" x14ac:dyDescent="0.3">
      <c r="A121" s="253"/>
      <c r="B121" s="255" t="s">
        <v>754</v>
      </c>
      <c r="C121" s="281">
        <v>107</v>
      </c>
    </row>
    <row r="122" spans="1:3" ht="25.5" x14ac:dyDescent="0.3">
      <c r="A122" s="253"/>
      <c r="B122" s="255" t="s">
        <v>755</v>
      </c>
      <c r="C122" s="281">
        <v>108</v>
      </c>
    </row>
    <row r="123" spans="1:3" ht="25.5" x14ac:dyDescent="0.3">
      <c r="A123" s="253"/>
      <c r="B123" s="255" t="s">
        <v>756</v>
      </c>
      <c r="C123" s="281">
        <v>109</v>
      </c>
    </row>
    <row r="124" spans="1:3" x14ac:dyDescent="0.3">
      <c r="A124" s="284" t="s">
        <v>769</v>
      </c>
      <c r="B124" s="284"/>
      <c r="C124" s="281"/>
    </row>
  </sheetData>
  <mergeCells count="12">
    <mergeCell ref="A124:B124"/>
    <mergeCell ref="A107:B107"/>
    <mergeCell ref="A3:B3"/>
    <mergeCell ref="A4:B4"/>
    <mergeCell ref="A6:B6"/>
    <mergeCell ref="A11:B11"/>
    <mergeCell ref="A23:B23"/>
    <mergeCell ref="A56:B56"/>
    <mergeCell ref="A59:B59"/>
    <mergeCell ref="A68:B68"/>
    <mergeCell ref="A97:B97"/>
    <mergeCell ref="A102:B10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59765625" style="1" customWidth="1"/>
    <col min="6" max="6" width="8.19921875" style="1" customWidth="1"/>
    <col min="7" max="7" width="8.09765625" style="1" customWidth="1"/>
    <col min="8" max="8" width="8.19921875" style="1" customWidth="1"/>
    <col min="9" max="9" width="7.796875" style="1" customWidth="1"/>
    <col min="10" max="10" width="9.7968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790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4" t="s">
        <v>158</v>
      </c>
      <c r="F4" s="308" t="s">
        <v>2</v>
      </c>
      <c r="G4" s="308"/>
      <c r="H4" s="308"/>
      <c r="I4" s="308"/>
      <c r="J4" s="314" t="s">
        <v>61</v>
      </c>
      <c r="K4" s="308" t="s">
        <v>2</v>
      </c>
      <c r="L4" s="308"/>
      <c r="M4" s="314" t="s">
        <v>4</v>
      </c>
    </row>
    <row r="5" spans="4:14" ht="14.45" customHeight="1" x14ac:dyDescent="0.2">
      <c r="D5" s="318"/>
      <c r="E5" s="314"/>
      <c r="F5" s="314" t="s">
        <v>5</v>
      </c>
      <c r="G5" s="314" t="s">
        <v>6</v>
      </c>
      <c r="H5" s="315" t="s">
        <v>7</v>
      </c>
      <c r="I5" s="316"/>
      <c r="J5" s="314"/>
      <c r="K5" s="314" t="s">
        <v>8</v>
      </c>
      <c r="L5" s="314" t="s">
        <v>9</v>
      </c>
      <c r="M5" s="314"/>
    </row>
    <row r="6" spans="4:14" ht="102.75" customHeight="1" x14ac:dyDescent="0.2">
      <c r="D6" s="318"/>
      <c r="E6" s="314"/>
      <c r="F6" s="314"/>
      <c r="G6" s="314"/>
      <c r="H6" s="262" t="s">
        <v>10</v>
      </c>
      <c r="I6" s="262" t="s">
        <v>11</v>
      </c>
      <c r="J6" s="314"/>
      <c r="K6" s="314"/>
      <c r="L6" s="314"/>
      <c r="M6" s="314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1833</v>
      </c>
      <c r="F9" s="10">
        <v>1389</v>
      </c>
      <c r="G9" s="10">
        <v>444</v>
      </c>
      <c r="H9" s="10" t="s">
        <v>25</v>
      </c>
      <c r="I9" s="10" t="s">
        <v>25</v>
      </c>
      <c r="J9" s="10">
        <v>2997.2</v>
      </c>
      <c r="K9" s="10" t="s">
        <v>25</v>
      </c>
      <c r="L9" s="10" t="s">
        <v>25</v>
      </c>
      <c r="M9" s="10">
        <v>50.389099999999999</v>
      </c>
    </row>
    <row r="10" spans="4:14" ht="15.75" x14ac:dyDescent="0.25">
      <c r="D10" s="11" t="s">
        <v>22</v>
      </c>
      <c r="E10" s="12">
        <v>1833</v>
      </c>
      <c r="F10" s="12">
        <v>1389</v>
      </c>
      <c r="G10" s="12">
        <v>444</v>
      </c>
      <c r="H10" s="12" t="s">
        <v>25</v>
      </c>
      <c r="I10" s="12" t="s">
        <v>25</v>
      </c>
      <c r="J10" s="12">
        <v>2997.2</v>
      </c>
      <c r="K10" s="12" t="s">
        <v>25</v>
      </c>
      <c r="L10" s="12" t="s">
        <v>25</v>
      </c>
      <c r="M10" s="12">
        <v>50.389099999999999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 t="s">
        <v>25</v>
      </c>
    </row>
    <row r="12" spans="4:14" ht="18.7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0.61180000000000001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1.4830000000000001</v>
      </c>
    </row>
    <row r="14" spans="4:14" ht="15.75" x14ac:dyDescent="0.25">
      <c r="D14" s="13" t="s">
        <v>28</v>
      </c>
      <c r="E14" s="12">
        <v>913</v>
      </c>
      <c r="F14" s="12" t="s">
        <v>25</v>
      </c>
      <c r="G14" s="12" t="s">
        <v>25</v>
      </c>
      <c r="H14" s="12" t="s">
        <v>26</v>
      </c>
      <c r="I14" s="12" t="s">
        <v>25</v>
      </c>
      <c r="J14" s="12">
        <v>545</v>
      </c>
      <c r="K14" s="12">
        <v>545</v>
      </c>
      <c r="L14" s="12" t="s">
        <v>26</v>
      </c>
      <c r="M14" s="12">
        <v>4.8050000000000006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25</v>
      </c>
      <c r="K15" s="12" t="s">
        <v>26</v>
      </c>
      <c r="L15" s="12" t="s">
        <v>25</v>
      </c>
      <c r="M15" s="12" t="s">
        <v>26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0.84000000000000008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25</v>
      </c>
      <c r="K17" s="12" t="s">
        <v>25</v>
      </c>
      <c r="L17" s="12" t="s">
        <v>26</v>
      </c>
      <c r="M17" s="12" t="s">
        <v>26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1.1006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25</v>
      </c>
      <c r="K19" s="12" t="s">
        <v>25</v>
      </c>
      <c r="L19" s="12" t="s">
        <v>26</v>
      </c>
      <c r="M19" s="12">
        <v>15.0642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1.1773</v>
      </c>
    </row>
    <row r="21" spans="4:13" ht="15.75" x14ac:dyDescent="0.25">
      <c r="D21" s="13" t="s">
        <v>35</v>
      </c>
      <c r="E21" s="12" t="s">
        <v>25</v>
      </c>
      <c r="F21" s="12" t="s">
        <v>25</v>
      </c>
      <c r="G21" s="12" t="s">
        <v>26</v>
      </c>
      <c r="H21" s="12" t="s">
        <v>26</v>
      </c>
      <c r="I21" s="12" t="s">
        <v>26</v>
      </c>
      <c r="J21" s="12">
        <v>347.2</v>
      </c>
      <c r="K21" s="12">
        <v>347.2</v>
      </c>
      <c r="L21" s="12" t="s">
        <v>26</v>
      </c>
      <c r="M21" s="12" t="s">
        <v>25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0.85</v>
      </c>
    </row>
    <row r="23" spans="4:13" ht="15.75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10.873200000000001</v>
      </c>
    </row>
    <row r="24" spans="4:13" ht="15.75" x14ac:dyDescent="0.25">
      <c r="D24" s="13" t="s">
        <v>38</v>
      </c>
      <c r="E24" s="12" t="s">
        <v>25</v>
      </c>
      <c r="F24" s="12" t="s">
        <v>26</v>
      </c>
      <c r="G24" s="12" t="s">
        <v>25</v>
      </c>
      <c r="H24" s="12" t="s">
        <v>25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0.184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>
        <v>897</v>
      </c>
      <c r="K25" s="12">
        <v>897</v>
      </c>
      <c r="L25" s="12" t="s">
        <v>26</v>
      </c>
      <c r="M25" s="12">
        <v>0.7589999999999999</v>
      </c>
    </row>
    <row r="26" spans="4:13" ht="15.75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 t="s">
        <v>25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 t="s">
        <v>25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25</v>
      </c>
      <c r="K28" s="12" t="s">
        <v>25</v>
      </c>
      <c r="L28" s="12" t="s">
        <v>26</v>
      </c>
      <c r="M28" s="12" t="s">
        <v>25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 t="s">
        <v>25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3.2989999999999999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2.0499999999999998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 t="s">
        <v>26</v>
      </c>
    </row>
    <row r="33" spans="4:13" ht="15.75" x14ac:dyDescent="0.25">
      <c r="D33" s="13" t="s">
        <v>47</v>
      </c>
      <c r="E33" s="12" t="s">
        <v>25</v>
      </c>
      <c r="F33" s="12" t="s">
        <v>25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 t="s">
        <v>25</v>
      </c>
    </row>
    <row r="34" spans="4:13" ht="15.75" x14ac:dyDescent="0.25">
      <c r="D34" s="13" t="s">
        <v>48</v>
      </c>
      <c r="E34" s="12" t="s">
        <v>25</v>
      </c>
      <c r="F34" s="12" t="s">
        <v>25</v>
      </c>
      <c r="G34" s="12" t="s">
        <v>25</v>
      </c>
      <c r="H34" s="12" t="s">
        <v>26</v>
      </c>
      <c r="I34" s="12" t="s">
        <v>25</v>
      </c>
      <c r="J34" s="12" t="s">
        <v>26</v>
      </c>
      <c r="K34" s="12" t="s">
        <v>26</v>
      </c>
      <c r="L34" s="12" t="s">
        <v>26</v>
      </c>
      <c r="M34" s="12" t="s">
        <v>26</v>
      </c>
    </row>
    <row r="35" spans="4:13" ht="15.75" x14ac:dyDescent="0.25">
      <c r="D35" s="13" t="s">
        <v>49</v>
      </c>
      <c r="E35" s="12" t="s">
        <v>25</v>
      </c>
      <c r="F35" s="12" t="s">
        <v>25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 t="s">
        <v>25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25</v>
      </c>
      <c r="L36" s="12" t="s">
        <v>26</v>
      </c>
      <c r="M36" s="12" t="s">
        <v>26</v>
      </c>
    </row>
    <row r="37" spans="4:13" ht="15.75" x14ac:dyDescent="0.25">
      <c r="D37" s="13" t="s">
        <v>51</v>
      </c>
      <c r="E37" s="12" t="s">
        <v>25</v>
      </c>
      <c r="F37" s="12" t="s">
        <v>26</v>
      </c>
      <c r="G37" s="12" t="s">
        <v>25</v>
      </c>
      <c r="H37" s="12" t="s">
        <v>25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25</v>
      </c>
    </row>
    <row r="38" spans="4:13" ht="15.75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25</v>
      </c>
      <c r="K38" s="12" t="s">
        <v>25</v>
      </c>
      <c r="L38" s="12" t="s">
        <v>25</v>
      </c>
      <c r="M38" s="12">
        <v>2.762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5" style="1" customWidth="1"/>
    <col min="6" max="6" width="8.296875" style="1" customWidth="1"/>
    <col min="7" max="8" width="8.19921875" style="1" customWidth="1"/>
    <col min="9" max="9" width="7.796875" style="1" customWidth="1"/>
    <col min="10" max="10" width="10.199218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791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4" t="s">
        <v>158</v>
      </c>
      <c r="F4" s="308" t="s">
        <v>2</v>
      </c>
      <c r="G4" s="308"/>
      <c r="H4" s="308"/>
      <c r="I4" s="308"/>
      <c r="J4" s="314" t="s">
        <v>61</v>
      </c>
      <c r="K4" s="308" t="s">
        <v>2</v>
      </c>
      <c r="L4" s="308"/>
      <c r="M4" s="314" t="s">
        <v>4</v>
      </c>
    </row>
    <row r="5" spans="4:14" ht="14.45" customHeight="1" x14ac:dyDescent="0.2">
      <c r="D5" s="318"/>
      <c r="E5" s="314"/>
      <c r="F5" s="314" t="s">
        <v>5</v>
      </c>
      <c r="G5" s="314" t="s">
        <v>6</v>
      </c>
      <c r="H5" s="315" t="s">
        <v>7</v>
      </c>
      <c r="I5" s="316"/>
      <c r="J5" s="314"/>
      <c r="K5" s="314" t="s">
        <v>8</v>
      </c>
      <c r="L5" s="314" t="s">
        <v>9</v>
      </c>
      <c r="M5" s="314"/>
    </row>
    <row r="6" spans="4:14" ht="102" customHeight="1" x14ac:dyDescent="0.2">
      <c r="D6" s="318"/>
      <c r="E6" s="314"/>
      <c r="F6" s="314"/>
      <c r="G6" s="314"/>
      <c r="H6" s="262" t="s">
        <v>10</v>
      </c>
      <c r="I6" s="262" t="s">
        <v>11</v>
      </c>
      <c r="J6" s="314"/>
      <c r="K6" s="314"/>
      <c r="L6" s="314"/>
      <c r="M6" s="314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125.83930000000001</v>
      </c>
      <c r="F9" s="10">
        <v>86.960999999999999</v>
      </c>
      <c r="G9" s="10">
        <v>37.575300000000006</v>
      </c>
      <c r="H9" s="10">
        <v>30.7773</v>
      </c>
      <c r="I9" s="10">
        <v>6.798</v>
      </c>
      <c r="J9" s="10">
        <v>46.042199999999994</v>
      </c>
      <c r="K9" s="10">
        <v>43.741199999999999</v>
      </c>
      <c r="L9" s="10">
        <v>2.3010000000000002</v>
      </c>
      <c r="M9" s="10">
        <v>2.4516590960000002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>
        <v>37.575300000000006</v>
      </c>
      <c r="H10" s="12">
        <v>30.7773</v>
      </c>
      <c r="I10" s="12">
        <v>6.798</v>
      </c>
      <c r="J10" s="12">
        <v>46.042199999999994</v>
      </c>
      <c r="K10" s="12">
        <v>43.741199999999999</v>
      </c>
      <c r="L10" s="12">
        <v>2.3010000000000002</v>
      </c>
      <c r="M10" s="12">
        <v>2.4516590960000002</v>
      </c>
    </row>
    <row r="11" spans="4:14" ht="15.75" x14ac:dyDescent="0.25">
      <c r="D11" s="13" t="s">
        <v>23</v>
      </c>
      <c r="E11" s="12">
        <v>4.2919</v>
      </c>
      <c r="F11" s="12">
        <v>3.7488999999999999</v>
      </c>
      <c r="G11" s="12">
        <v>0.54300000000000004</v>
      </c>
      <c r="H11" s="12" t="s">
        <v>25</v>
      </c>
      <c r="I11" s="12" t="s">
        <v>25</v>
      </c>
      <c r="J11" s="12">
        <v>1.575</v>
      </c>
      <c r="K11" s="12" t="s">
        <v>25</v>
      </c>
      <c r="L11" s="12" t="s">
        <v>25</v>
      </c>
      <c r="M11" s="12">
        <v>0.1306929</v>
      </c>
    </row>
    <row r="12" spans="4:14" ht="17.25" customHeight="1" x14ac:dyDescent="0.25">
      <c r="D12" s="13" t="s">
        <v>24</v>
      </c>
      <c r="E12" s="12">
        <v>3.0710000000000002</v>
      </c>
      <c r="F12" s="12" t="s">
        <v>25</v>
      </c>
      <c r="G12" s="12" t="s">
        <v>25</v>
      </c>
      <c r="H12" s="12" t="s">
        <v>26</v>
      </c>
      <c r="I12" s="12" t="s">
        <v>25</v>
      </c>
      <c r="J12" s="12">
        <v>0.93500000000000005</v>
      </c>
      <c r="K12" s="12">
        <v>0.93500000000000005</v>
      </c>
      <c r="L12" s="12" t="s">
        <v>26</v>
      </c>
      <c r="M12" s="12">
        <v>0.27676840000000003</v>
      </c>
    </row>
    <row r="13" spans="4:14" ht="15.75" x14ac:dyDescent="0.25">
      <c r="D13" s="13" t="s">
        <v>27</v>
      </c>
      <c r="E13" s="12">
        <v>1.0329999999999999</v>
      </c>
      <c r="F13" s="12" t="s">
        <v>25</v>
      </c>
      <c r="G13" s="12" t="s">
        <v>25</v>
      </c>
      <c r="H13" s="12" t="s">
        <v>25</v>
      </c>
      <c r="I13" s="12" t="s">
        <v>26</v>
      </c>
      <c r="J13" s="12" t="s">
        <v>25</v>
      </c>
      <c r="K13" s="12" t="s">
        <v>25</v>
      </c>
      <c r="L13" s="12" t="s">
        <v>26</v>
      </c>
      <c r="M13" s="12">
        <v>1.1902300000000001E-2</v>
      </c>
    </row>
    <row r="14" spans="4:14" ht="15.75" x14ac:dyDescent="0.25">
      <c r="D14" s="13" t="s">
        <v>28</v>
      </c>
      <c r="E14" s="12">
        <v>8.7729999999999997</v>
      </c>
      <c r="F14" s="12">
        <v>6.6669999999999998</v>
      </c>
      <c r="G14" s="12">
        <v>2.1059999999999999</v>
      </c>
      <c r="H14" s="12" t="s">
        <v>25</v>
      </c>
      <c r="I14" s="12" t="s">
        <v>25</v>
      </c>
      <c r="J14" s="12">
        <v>2.4039999999999999</v>
      </c>
      <c r="K14" s="12" t="s">
        <v>25</v>
      </c>
      <c r="L14" s="12" t="s">
        <v>25</v>
      </c>
      <c r="M14" s="12">
        <v>0.20085644999999999</v>
      </c>
    </row>
    <row r="15" spans="4:14" ht="15.75" x14ac:dyDescent="0.25">
      <c r="D15" s="13" t="s">
        <v>29</v>
      </c>
      <c r="E15" s="12">
        <v>4.9729999999999999</v>
      </c>
      <c r="F15" s="12" t="s">
        <v>25</v>
      </c>
      <c r="G15" s="12" t="s">
        <v>25</v>
      </c>
      <c r="H15" s="12" t="s">
        <v>25</v>
      </c>
      <c r="I15" s="12" t="s">
        <v>26</v>
      </c>
      <c r="J15" s="12">
        <v>0.30299999999999999</v>
      </c>
      <c r="K15" s="12" t="s">
        <v>25</v>
      </c>
      <c r="L15" s="12" t="s">
        <v>25</v>
      </c>
      <c r="M15" s="12">
        <v>0.21853600000000001</v>
      </c>
    </row>
    <row r="16" spans="4:14" ht="15.75" x14ac:dyDescent="0.25">
      <c r="D16" s="13" t="s">
        <v>30</v>
      </c>
      <c r="E16" s="12">
        <v>2.0129999999999999</v>
      </c>
      <c r="F16" s="12" t="s">
        <v>25</v>
      </c>
      <c r="G16" s="12" t="s">
        <v>25</v>
      </c>
      <c r="H16" s="12" t="s">
        <v>25</v>
      </c>
      <c r="I16" s="12">
        <v>0.48299999999999998</v>
      </c>
      <c r="J16" s="12" t="s">
        <v>25</v>
      </c>
      <c r="K16" s="12" t="s">
        <v>25</v>
      </c>
      <c r="L16" s="12" t="s">
        <v>26</v>
      </c>
      <c r="M16" s="12">
        <v>4.5600000000000003E-4</v>
      </c>
    </row>
    <row r="17" spans="4:13" ht="15.75" x14ac:dyDescent="0.25">
      <c r="D17" s="13" t="s">
        <v>31</v>
      </c>
      <c r="E17" s="12">
        <v>6.8780000000000001</v>
      </c>
      <c r="F17" s="12" t="s">
        <v>25</v>
      </c>
      <c r="G17" s="12" t="s">
        <v>25</v>
      </c>
      <c r="H17" s="12" t="s">
        <v>25</v>
      </c>
      <c r="I17" s="12" t="s">
        <v>26</v>
      </c>
      <c r="J17" s="12">
        <v>1.266</v>
      </c>
      <c r="K17" s="12">
        <v>1.1399999999999999</v>
      </c>
      <c r="L17" s="12">
        <v>0.126</v>
      </c>
      <c r="M17" s="12">
        <v>2.1811499999999998E-2</v>
      </c>
    </row>
    <row r="18" spans="4:13" ht="15.75" x14ac:dyDescent="0.25">
      <c r="D18" s="13" t="s">
        <v>32</v>
      </c>
      <c r="E18" s="12">
        <v>3.8170000000000002</v>
      </c>
      <c r="F18" s="12" t="s">
        <v>25</v>
      </c>
      <c r="G18" s="12" t="s">
        <v>25</v>
      </c>
      <c r="H18" s="12" t="s">
        <v>26</v>
      </c>
      <c r="I18" s="12" t="s">
        <v>25</v>
      </c>
      <c r="J18" s="12">
        <v>4.57</v>
      </c>
      <c r="K18" s="12" t="s">
        <v>25</v>
      </c>
      <c r="L18" s="12" t="s">
        <v>25</v>
      </c>
      <c r="M18" s="12">
        <v>8.5722099999999996E-2</v>
      </c>
    </row>
    <row r="19" spans="4:13" ht="15.75" x14ac:dyDescent="0.25">
      <c r="D19" s="13" t="s">
        <v>33</v>
      </c>
      <c r="E19" s="12">
        <v>6.5250000000000004</v>
      </c>
      <c r="F19" s="12" t="s">
        <v>25</v>
      </c>
      <c r="G19" s="12" t="s">
        <v>25</v>
      </c>
      <c r="H19" s="12" t="s">
        <v>25</v>
      </c>
      <c r="I19" s="12" t="s">
        <v>26</v>
      </c>
      <c r="J19" s="12">
        <v>0.93799999999999994</v>
      </c>
      <c r="K19" s="12">
        <v>0.93799999999999994</v>
      </c>
      <c r="L19" s="12" t="s">
        <v>26</v>
      </c>
      <c r="M19" s="12">
        <v>5.2649299999999996E-2</v>
      </c>
    </row>
    <row r="20" spans="4:13" ht="15.75" x14ac:dyDescent="0.25">
      <c r="D20" s="13" t="s">
        <v>34</v>
      </c>
      <c r="E20" s="12">
        <v>5.0209999999999999</v>
      </c>
      <c r="F20" s="12">
        <v>2.1960000000000002</v>
      </c>
      <c r="G20" s="12">
        <v>2.8250000000000002</v>
      </c>
      <c r="H20" s="12">
        <v>2.8250000000000002</v>
      </c>
      <c r="I20" s="12" t="s">
        <v>26</v>
      </c>
      <c r="J20" s="12">
        <v>0.875</v>
      </c>
      <c r="K20" s="12">
        <v>0.875</v>
      </c>
      <c r="L20" s="12" t="s">
        <v>26</v>
      </c>
      <c r="M20" s="12">
        <v>9.5140300000000011E-2</v>
      </c>
    </row>
    <row r="21" spans="4:13" ht="15.75" x14ac:dyDescent="0.25">
      <c r="D21" s="13" t="s">
        <v>35</v>
      </c>
      <c r="E21" s="12">
        <v>6.0730000000000004</v>
      </c>
      <c r="F21" s="12">
        <v>3.7469999999999999</v>
      </c>
      <c r="G21" s="12">
        <v>2.3260000000000001</v>
      </c>
      <c r="H21" s="12">
        <v>1.4970000000000001</v>
      </c>
      <c r="I21" s="12">
        <v>0.82899999999999996</v>
      </c>
      <c r="J21" s="12">
        <v>2.9969999999999999</v>
      </c>
      <c r="K21" s="12" t="s">
        <v>25</v>
      </c>
      <c r="L21" s="12" t="s">
        <v>25</v>
      </c>
      <c r="M21" s="12">
        <v>3.8672339999999998E-3</v>
      </c>
    </row>
    <row r="22" spans="4:13" ht="15.75" x14ac:dyDescent="0.25">
      <c r="D22" s="13" t="s">
        <v>36</v>
      </c>
      <c r="E22" s="12" t="s">
        <v>25</v>
      </c>
      <c r="F22" s="12" t="s">
        <v>26</v>
      </c>
      <c r="G22" s="12" t="s">
        <v>25</v>
      </c>
      <c r="H22" s="12" t="s">
        <v>25</v>
      </c>
      <c r="I22" s="12" t="s">
        <v>25</v>
      </c>
      <c r="J22" s="12">
        <v>0.30299999999999999</v>
      </c>
      <c r="K22" s="12" t="s">
        <v>25</v>
      </c>
      <c r="L22" s="12" t="s">
        <v>25</v>
      </c>
      <c r="M22" s="12">
        <v>2.4386999999999999E-2</v>
      </c>
    </row>
    <row r="23" spans="4:13" ht="15.75" x14ac:dyDescent="0.25">
      <c r="D23" s="13" t="s">
        <v>37</v>
      </c>
      <c r="E23" s="12">
        <v>3.919</v>
      </c>
      <c r="F23" s="12" t="s">
        <v>25</v>
      </c>
      <c r="G23" s="12" t="s">
        <v>25</v>
      </c>
      <c r="H23" s="12" t="s">
        <v>25</v>
      </c>
      <c r="I23" s="12" t="s">
        <v>25</v>
      </c>
      <c r="J23" s="12">
        <v>1.3680000000000001</v>
      </c>
      <c r="K23" s="12">
        <v>1.3680000000000001</v>
      </c>
      <c r="L23" s="12" t="s">
        <v>26</v>
      </c>
      <c r="M23" s="12">
        <v>0.10158850000000001</v>
      </c>
    </row>
    <row r="24" spans="4:13" ht="15.75" x14ac:dyDescent="0.25">
      <c r="D24" s="13" t="s">
        <v>38</v>
      </c>
      <c r="E24" s="12">
        <v>7.3348999999999993</v>
      </c>
      <c r="F24" s="12">
        <v>2.7159</v>
      </c>
      <c r="G24" s="12">
        <v>3.3159999999999998</v>
      </c>
      <c r="H24" s="12" t="s">
        <v>25</v>
      </c>
      <c r="I24" s="12" t="s">
        <v>25</v>
      </c>
      <c r="J24" s="12">
        <v>1.8260000000000001</v>
      </c>
      <c r="K24" s="12" t="s">
        <v>25</v>
      </c>
      <c r="L24" s="12" t="s">
        <v>25</v>
      </c>
      <c r="M24" s="12">
        <v>0.2092088</v>
      </c>
    </row>
    <row r="25" spans="4:13" ht="15.75" x14ac:dyDescent="0.25">
      <c r="D25" s="13" t="s">
        <v>39</v>
      </c>
      <c r="E25" s="12">
        <v>5.0339999999999998</v>
      </c>
      <c r="F25" s="12">
        <v>2.6120000000000001</v>
      </c>
      <c r="G25" s="12">
        <v>2.4220000000000002</v>
      </c>
      <c r="H25" s="12" t="s">
        <v>25</v>
      </c>
      <c r="I25" s="12" t="s">
        <v>25</v>
      </c>
      <c r="J25" s="12">
        <v>3.5289999999999999</v>
      </c>
      <c r="K25" s="12">
        <v>3.347</v>
      </c>
      <c r="L25" s="12">
        <v>0.182</v>
      </c>
      <c r="M25" s="12">
        <v>7.1904599999999999E-2</v>
      </c>
    </row>
    <row r="26" spans="4:13" ht="15.75" x14ac:dyDescent="0.25">
      <c r="D26" s="13" t="s">
        <v>40</v>
      </c>
      <c r="E26" s="12">
        <v>3.0609999999999999</v>
      </c>
      <c r="F26" s="12" t="s">
        <v>25</v>
      </c>
      <c r="G26" s="12" t="s">
        <v>25</v>
      </c>
      <c r="H26" s="12" t="s">
        <v>25</v>
      </c>
      <c r="I26" s="12" t="s">
        <v>25</v>
      </c>
      <c r="J26" s="12">
        <v>0.78</v>
      </c>
      <c r="K26" s="12" t="s">
        <v>25</v>
      </c>
      <c r="L26" s="12" t="s">
        <v>25</v>
      </c>
      <c r="M26" s="12">
        <v>2.5489403000000001E-2</v>
      </c>
    </row>
    <row r="27" spans="4:13" ht="15.75" x14ac:dyDescent="0.25">
      <c r="D27" s="13" t="s">
        <v>41</v>
      </c>
      <c r="E27" s="12" t="s">
        <v>25</v>
      </c>
      <c r="F27" s="12" t="s">
        <v>25</v>
      </c>
      <c r="G27" s="12" t="s">
        <v>26</v>
      </c>
      <c r="H27" s="12" t="s">
        <v>26</v>
      </c>
      <c r="I27" s="12" t="s">
        <v>26</v>
      </c>
      <c r="J27" s="12">
        <v>0.80600000000000005</v>
      </c>
      <c r="K27" s="12" t="s">
        <v>25</v>
      </c>
      <c r="L27" s="12" t="s">
        <v>25</v>
      </c>
      <c r="M27" s="12">
        <v>1.4955000000000001E-3</v>
      </c>
    </row>
    <row r="28" spans="4:13" ht="15.75" x14ac:dyDescent="0.25">
      <c r="D28" s="13" t="s">
        <v>42</v>
      </c>
      <c r="E28" s="12">
        <v>1.9419999999999999</v>
      </c>
      <c r="F28" s="12">
        <v>1.5069999999999999</v>
      </c>
      <c r="G28" s="12">
        <v>0.435</v>
      </c>
      <c r="H28" s="12" t="s">
        <v>25</v>
      </c>
      <c r="I28" s="12" t="s">
        <v>25</v>
      </c>
      <c r="J28" s="12">
        <v>2.6429999999999998</v>
      </c>
      <c r="K28" s="12">
        <v>2.4620000000000002</v>
      </c>
      <c r="L28" s="12">
        <v>0.18099999999999999</v>
      </c>
      <c r="M28" s="12">
        <v>5.2323000000000001E-2</v>
      </c>
    </row>
    <row r="29" spans="4:13" ht="15.75" x14ac:dyDescent="0.25">
      <c r="D29" s="13" t="s">
        <v>43</v>
      </c>
      <c r="E29" s="12">
        <v>8.3070000000000004</v>
      </c>
      <c r="F29" s="12" t="s">
        <v>25</v>
      </c>
      <c r="G29" s="12" t="s">
        <v>25</v>
      </c>
      <c r="H29" s="12" t="s">
        <v>25</v>
      </c>
      <c r="I29" s="12" t="s">
        <v>26</v>
      </c>
      <c r="J29" s="12">
        <v>2.8719999999999999</v>
      </c>
      <c r="K29" s="12">
        <v>2.738</v>
      </c>
      <c r="L29" s="12">
        <v>0.13400000000000001</v>
      </c>
      <c r="M29" s="12">
        <v>6.6000900000000001E-2</v>
      </c>
    </row>
    <row r="30" spans="4:13" ht="15.75" x14ac:dyDescent="0.25">
      <c r="D30" s="13" t="s">
        <v>44</v>
      </c>
      <c r="E30" s="12">
        <v>3.629</v>
      </c>
      <c r="F30" s="12" t="s">
        <v>25</v>
      </c>
      <c r="G30" s="12" t="s">
        <v>25</v>
      </c>
      <c r="H30" s="12">
        <v>3.1549999999999998</v>
      </c>
      <c r="I30" s="12" t="s">
        <v>25</v>
      </c>
      <c r="J30" s="12">
        <v>0.54200000000000004</v>
      </c>
      <c r="K30" s="12">
        <v>0.54200000000000004</v>
      </c>
      <c r="L30" s="12" t="s">
        <v>26</v>
      </c>
      <c r="M30" s="12">
        <v>5.0609300000000003E-2</v>
      </c>
    </row>
    <row r="31" spans="4:13" ht="15.75" x14ac:dyDescent="0.25">
      <c r="D31" s="13" t="s">
        <v>45</v>
      </c>
      <c r="E31" s="12">
        <v>8.4422999999999995</v>
      </c>
      <c r="F31" s="12">
        <v>5.5449999999999999</v>
      </c>
      <c r="G31" s="12">
        <v>2.8973</v>
      </c>
      <c r="H31" s="12">
        <v>1.9753000000000001</v>
      </c>
      <c r="I31" s="12">
        <v>0.92200000000000004</v>
      </c>
      <c r="J31" s="12">
        <v>1.843</v>
      </c>
      <c r="K31" s="12" t="s">
        <v>25</v>
      </c>
      <c r="L31" s="12" t="s">
        <v>25</v>
      </c>
      <c r="M31" s="12">
        <v>5.6188599999999998E-2</v>
      </c>
    </row>
    <row r="32" spans="4:13" ht="15.75" x14ac:dyDescent="0.25">
      <c r="D32" s="13" t="s">
        <v>46</v>
      </c>
      <c r="E32" s="12">
        <v>1.7709999999999999</v>
      </c>
      <c r="F32" s="12" t="s">
        <v>25</v>
      </c>
      <c r="G32" s="12" t="s">
        <v>25</v>
      </c>
      <c r="H32" s="12" t="s">
        <v>25</v>
      </c>
      <c r="I32" s="12" t="s">
        <v>26</v>
      </c>
      <c r="J32" s="12">
        <v>1.204</v>
      </c>
      <c r="K32" s="12">
        <v>1.1339999999999999</v>
      </c>
      <c r="L32" s="12">
        <v>7.0000000000000007E-2</v>
      </c>
      <c r="M32" s="12">
        <v>2.6346000000000001E-2</v>
      </c>
    </row>
    <row r="33" spans="4:13" ht="15.75" x14ac:dyDescent="0.25">
      <c r="D33" s="13" t="s">
        <v>47</v>
      </c>
      <c r="E33" s="12">
        <v>4.4371999999999998</v>
      </c>
      <c r="F33" s="12">
        <v>3.8291999999999997</v>
      </c>
      <c r="G33" s="12">
        <v>0.60799999999999998</v>
      </c>
      <c r="H33" s="12" t="s">
        <v>25</v>
      </c>
      <c r="I33" s="12" t="s">
        <v>25</v>
      </c>
      <c r="J33" s="12">
        <v>1.8102</v>
      </c>
      <c r="K33" s="12">
        <v>1.4782</v>
      </c>
      <c r="L33" s="12">
        <v>0.33200000000000002</v>
      </c>
      <c r="M33" s="12">
        <v>0.15966810000000001</v>
      </c>
    </row>
    <row r="34" spans="4:13" ht="15.75" x14ac:dyDescent="0.25">
      <c r="D34" s="13" t="s">
        <v>48</v>
      </c>
      <c r="E34" s="12">
        <v>5.3979999999999997</v>
      </c>
      <c r="F34" s="12">
        <v>2.7959999999999998</v>
      </c>
      <c r="G34" s="12">
        <v>2.6019999999999999</v>
      </c>
      <c r="H34" s="12">
        <v>0.78700000000000003</v>
      </c>
      <c r="I34" s="12">
        <v>1.8149999999999999</v>
      </c>
      <c r="J34" s="12">
        <v>3.5670000000000002</v>
      </c>
      <c r="K34" s="12" t="s">
        <v>25</v>
      </c>
      <c r="L34" s="12" t="s">
        <v>25</v>
      </c>
      <c r="M34" s="12">
        <v>0.1658097</v>
      </c>
    </row>
    <row r="35" spans="4:13" ht="15.75" x14ac:dyDescent="0.25">
      <c r="D35" s="13" t="s">
        <v>49</v>
      </c>
      <c r="E35" s="12" t="s">
        <v>25</v>
      </c>
      <c r="F35" s="12" t="s">
        <v>26</v>
      </c>
      <c r="G35" s="12" t="s">
        <v>25</v>
      </c>
      <c r="H35" s="12" t="s">
        <v>25</v>
      </c>
      <c r="I35" s="12" t="s">
        <v>25</v>
      </c>
      <c r="J35" s="12">
        <v>1.323</v>
      </c>
      <c r="K35" s="12" t="s">
        <v>25</v>
      </c>
      <c r="L35" s="12" t="s">
        <v>25</v>
      </c>
      <c r="M35" s="12">
        <v>0.15841877300000001</v>
      </c>
    </row>
    <row r="36" spans="4:13" ht="15.75" x14ac:dyDescent="0.25">
      <c r="D36" s="13" t="s">
        <v>50</v>
      </c>
      <c r="E36" s="12" t="s">
        <v>25</v>
      </c>
      <c r="F36" s="12" t="s">
        <v>26</v>
      </c>
      <c r="G36" s="12" t="s">
        <v>25</v>
      </c>
      <c r="H36" s="12" t="s">
        <v>25</v>
      </c>
      <c r="I36" s="12" t="s">
        <v>26</v>
      </c>
      <c r="J36" s="12">
        <v>1.0780000000000001</v>
      </c>
      <c r="K36" s="12" t="s">
        <v>25</v>
      </c>
      <c r="L36" s="12" t="s">
        <v>25</v>
      </c>
      <c r="M36" s="12">
        <v>3.1331900000000003E-2</v>
      </c>
    </row>
    <row r="37" spans="4:13" ht="15.75" x14ac:dyDescent="0.25">
      <c r="D37" s="13" t="s">
        <v>51</v>
      </c>
      <c r="E37" s="12">
        <v>8.3409999999999993</v>
      </c>
      <c r="F37" s="12" t="s">
        <v>25</v>
      </c>
      <c r="G37" s="12" t="s">
        <v>25</v>
      </c>
      <c r="H37" s="12" t="s">
        <v>25</v>
      </c>
      <c r="I37" s="12" t="s">
        <v>26</v>
      </c>
      <c r="J37" s="12">
        <v>0.85599999999999998</v>
      </c>
      <c r="K37" s="12">
        <v>0.56599999999999995</v>
      </c>
      <c r="L37" s="12">
        <v>0.28999999999999998</v>
      </c>
      <c r="M37" s="12">
        <v>3.3109728999999997E-2</v>
      </c>
    </row>
    <row r="38" spans="4:13" ht="15.75" x14ac:dyDescent="0.25">
      <c r="D38" s="13" t="s">
        <v>52</v>
      </c>
      <c r="E38" s="12">
        <v>9.0559999999999992</v>
      </c>
      <c r="F38" s="12">
        <v>7.33</v>
      </c>
      <c r="G38" s="12">
        <v>1.726</v>
      </c>
      <c r="H38" s="12" t="s">
        <v>25</v>
      </c>
      <c r="I38" s="12" t="s">
        <v>25</v>
      </c>
      <c r="J38" s="12">
        <v>3.556</v>
      </c>
      <c r="K38" s="12">
        <v>3.379</v>
      </c>
      <c r="L38" s="12">
        <v>0.17699999999999999</v>
      </c>
      <c r="M38" s="12">
        <v>0.119376807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4" style="1" customWidth="1"/>
    <col min="6" max="6" width="8.59765625" style="1" customWidth="1"/>
    <col min="7" max="7" width="8.69921875" style="1" customWidth="1"/>
    <col min="8" max="8" width="8.19921875" style="1" customWidth="1"/>
    <col min="9" max="9" width="7.796875" style="1" customWidth="1"/>
    <col min="10" max="10" width="9.39843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792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4" t="s">
        <v>158</v>
      </c>
      <c r="F4" s="308" t="s">
        <v>2</v>
      </c>
      <c r="G4" s="308"/>
      <c r="H4" s="308"/>
      <c r="I4" s="308"/>
      <c r="J4" s="314" t="s">
        <v>61</v>
      </c>
      <c r="K4" s="308" t="s">
        <v>2</v>
      </c>
      <c r="L4" s="308"/>
      <c r="M4" s="314" t="s">
        <v>4</v>
      </c>
    </row>
    <row r="5" spans="4:14" ht="14.45" customHeight="1" x14ac:dyDescent="0.2">
      <c r="D5" s="318"/>
      <c r="E5" s="314"/>
      <c r="F5" s="314" t="s">
        <v>5</v>
      </c>
      <c r="G5" s="314" t="s">
        <v>6</v>
      </c>
      <c r="H5" s="315" t="s">
        <v>7</v>
      </c>
      <c r="I5" s="316"/>
      <c r="J5" s="314"/>
      <c r="K5" s="314" t="s">
        <v>8</v>
      </c>
      <c r="L5" s="314" t="s">
        <v>9</v>
      </c>
      <c r="M5" s="314"/>
    </row>
    <row r="6" spans="4:14" ht="105.75" customHeight="1" x14ac:dyDescent="0.2">
      <c r="D6" s="318"/>
      <c r="E6" s="314"/>
      <c r="F6" s="314"/>
      <c r="G6" s="314"/>
      <c r="H6" s="262" t="s">
        <v>10</v>
      </c>
      <c r="I6" s="262" t="s">
        <v>11</v>
      </c>
      <c r="J6" s="314"/>
      <c r="K6" s="314"/>
      <c r="L6" s="314"/>
      <c r="M6" s="314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4105.8</v>
      </c>
      <c r="F9" s="10">
        <v>1700.8</v>
      </c>
      <c r="G9" s="10">
        <v>2405</v>
      </c>
      <c r="H9" s="10">
        <v>1431</v>
      </c>
      <c r="I9" s="10">
        <v>974</v>
      </c>
      <c r="J9" s="10">
        <v>4272.8999999999996</v>
      </c>
      <c r="K9" s="10">
        <v>4159.8999999999996</v>
      </c>
      <c r="L9" s="10">
        <v>113</v>
      </c>
      <c r="M9" s="10">
        <v>463.72327000000001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>
        <v>2405</v>
      </c>
      <c r="H10" s="12">
        <v>1431</v>
      </c>
      <c r="I10" s="12">
        <v>974</v>
      </c>
      <c r="J10" s="12">
        <v>4272.8999999999996</v>
      </c>
      <c r="K10" s="12">
        <v>4159.8999999999996</v>
      </c>
      <c r="L10" s="12">
        <v>113</v>
      </c>
      <c r="M10" s="12">
        <v>463.72327000000001</v>
      </c>
    </row>
    <row r="11" spans="4:14" ht="15.75" x14ac:dyDescent="0.25">
      <c r="D11" s="13" t="s">
        <v>23</v>
      </c>
      <c r="E11" s="12" t="s">
        <v>25</v>
      </c>
      <c r="F11" s="12" t="s">
        <v>25</v>
      </c>
      <c r="G11" s="12" t="s">
        <v>26</v>
      </c>
      <c r="H11" s="12" t="s">
        <v>26</v>
      </c>
      <c r="I11" s="12" t="s">
        <v>26</v>
      </c>
      <c r="J11" s="12" t="s">
        <v>25</v>
      </c>
      <c r="K11" s="12" t="s">
        <v>25</v>
      </c>
      <c r="L11" s="12" t="s">
        <v>26</v>
      </c>
      <c r="M11" s="12">
        <v>0.82199999999999995</v>
      </c>
    </row>
    <row r="12" spans="4:14" ht="18" customHeight="1" x14ac:dyDescent="0.25">
      <c r="D12" s="13" t="s">
        <v>24</v>
      </c>
      <c r="E12" s="12" t="s">
        <v>25</v>
      </c>
      <c r="F12" s="12" t="s">
        <v>25</v>
      </c>
      <c r="G12" s="12" t="s">
        <v>26</v>
      </c>
      <c r="H12" s="12" t="s">
        <v>26</v>
      </c>
      <c r="I12" s="12" t="s">
        <v>26</v>
      </c>
      <c r="J12" s="12" t="s">
        <v>25</v>
      </c>
      <c r="K12" s="12" t="s">
        <v>25</v>
      </c>
      <c r="L12" s="12" t="s">
        <v>26</v>
      </c>
      <c r="M12" s="12">
        <v>7.3951000000000002</v>
      </c>
    </row>
    <row r="13" spans="4:14" ht="15.75" x14ac:dyDescent="0.25">
      <c r="D13" s="13" t="s">
        <v>27</v>
      </c>
      <c r="E13" s="12" t="s">
        <v>25</v>
      </c>
      <c r="F13" s="12" t="s">
        <v>25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0.98499999999999999</v>
      </c>
    </row>
    <row r="14" spans="4:14" ht="15.75" x14ac:dyDescent="0.25">
      <c r="D14" s="13" t="s">
        <v>28</v>
      </c>
      <c r="E14" s="12">
        <v>438</v>
      </c>
      <c r="F14" s="12" t="s">
        <v>25</v>
      </c>
      <c r="G14" s="12" t="s">
        <v>25</v>
      </c>
      <c r="H14" s="12" t="s">
        <v>26</v>
      </c>
      <c r="I14" s="12" t="s">
        <v>25</v>
      </c>
      <c r="J14" s="12">
        <v>185</v>
      </c>
      <c r="K14" s="12">
        <v>185</v>
      </c>
      <c r="L14" s="12" t="s">
        <v>26</v>
      </c>
      <c r="M14" s="12">
        <v>22.2273</v>
      </c>
    </row>
    <row r="15" spans="4:14" ht="15.75" x14ac:dyDescent="0.25">
      <c r="D15" s="13" t="s">
        <v>29</v>
      </c>
      <c r="E15" s="12">
        <v>491</v>
      </c>
      <c r="F15" s="12" t="s">
        <v>26</v>
      </c>
      <c r="G15" s="12">
        <v>491</v>
      </c>
      <c r="H15" s="12" t="s">
        <v>25</v>
      </c>
      <c r="I15" s="12" t="s">
        <v>25</v>
      </c>
      <c r="J15" s="12">
        <v>417</v>
      </c>
      <c r="K15" s="12">
        <v>417</v>
      </c>
      <c r="L15" s="12" t="s">
        <v>26</v>
      </c>
      <c r="M15" s="12">
        <v>71.407300000000006</v>
      </c>
    </row>
    <row r="16" spans="4:14" ht="15.75" x14ac:dyDescent="0.25">
      <c r="D16" s="13" t="s">
        <v>30</v>
      </c>
      <c r="E16" s="12">
        <v>350</v>
      </c>
      <c r="F16" s="12" t="s">
        <v>25</v>
      </c>
      <c r="G16" s="12" t="s">
        <v>25</v>
      </c>
      <c r="H16" s="12" t="s">
        <v>25</v>
      </c>
      <c r="I16" s="12" t="s">
        <v>25</v>
      </c>
      <c r="J16" s="12">
        <v>155</v>
      </c>
      <c r="K16" s="12">
        <v>155</v>
      </c>
      <c r="L16" s="12" t="s">
        <v>26</v>
      </c>
      <c r="M16" s="12">
        <v>10.661199999999999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>
        <v>65</v>
      </c>
      <c r="K17" s="12">
        <v>65</v>
      </c>
      <c r="L17" s="12" t="s">
        <v>26</v>
      </c>
      <c r="M17" s="12">
        <v>1.0674999999999999</v>
      </c>
    </row>
    <row r="18" spans="4:13" ht="15.75" x14ac:dyDescent="0.25">
      <c r="D18" s="13" t="s">
        <v>32</v>
      </c>
      <c r="E18" s="12" t="s">
        <v>25</v>
      </c>
      <c r="F18" s="12" t="s">
        <v>25</v>
      </c>
      <c r="G18" s="12" t="s">
        <v>26</v>
      </c>
      <c r="H18" s="12" t="s">
        <v>26</v>
      </c>
      <c r="I18" s="12" t="s">
        <v>26</v>
      </c>
      <c r="J18" s="12">
        <v>305</v>
      </c>
      <c r="K18" s="12">
        <v>305</v>
      </c>
      <c r="L18" s="12" t="s">
        <v>26</v>
      </c>
      <c r="M18" s="12">
        <v>16.6937</v>
      </c>
    </row>
    <row r="19" spans="4:13" ht="15.75" x14ac:dyDescent="0.25">
      <c r="D19" s="13" t="s">
        <v>33</v>
      </c>
      <c r="E19" s="12">
        <v>349</v>
      </c>
      <c r="F19" s="12" t="s">
        <v>26</v>
      </c>
      <c r="G19" s="12">
        <v>349</v>
      </c>
      <c r="H19" s="12">
        <v>349</v>
      </c>
      <c r="I19" s="12" t="s">
        <v>26</v>
      </c>
      <c r="J19" s="12">
        <v>352</v>
      </c>
      <c r="K19" s="12">
        <v>352</v>
      </c>
      <c r="L19" s="12" t="s">
        <v>26</v>
      </c>
      <c r="M19" s="12">
        <v>35.074800000000003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3.8540999999999999</v>
      </c>
    </row>
    <row r="21" spans="4:13" ht="15.75" x14ac:dyDescent="0.25">
      <c r="D21" s="13" t="s">
        <v>35</v>
      </c>
      <c r="E21" s="12">
        <v>129</v>
      </c>
      <c r="F21" s="12" t="s">
        <v>25</v>
      </c>
      <c r="G21" s="12" t="s">
        <v>25</v>
      </c>
      <c r="H21" s="12" t="s">
        <v>25</v>
      </c>
      <c r="I21" s="12" t="s">
        <v>26</v>
      </c>
      <c r="J21" s="12">
        <v>154</v>
      </c>
      <c r="K21" s="12" t="s">
        <v>25</v>
      </c>
      <c r="L21" s="12" t="s">
        <v>25</v>
      </c>
      <c r="M21" s="12">
        <v>3.6665339999999995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25</v>
      </c>
      <c r="K22" s="12" t="s">
        <v>25</v>
      </c>
      <c r="L22" s="12" t="s">
        <v>26</v>
      </c>
      <c r="M22" s="12">
        <v>5.76</v>
      </c>
    </row>
    <row r="23" spans="4:13" ht="15.75" x14ac:dyDescent="0.25">
      <c r="D23" s="13" t="s">
        <v>37</v>
      </c>
      <c r="E23" s="12">
        <v>352</v>
      </c>
      <c r="F23" s="12" t="s">
        <v>25</v>
      </c>
      <c r="G23" s="12" t="s">
        <v>25</v>
      </c>
      <c r="H23" s="12" t="s">
        <v>25</v>
      </c>
      <c r="I23" s="12" t="s">
        <v>25</v>
      </c>
      <c r="J23" s="12">
        <v>326</v>
      </c>
      <c r="K23" s="12">
        <v>326</v>
      </c>
      <c r="L23" s="12" t="s">
        <v>26</v>
      </c>
      <c r="M23" s="12">
        <v>19.905822000000001</v>
      </c>
    </row>
    <row r="24" spans="4:13" ht="15.75" x14ac:dyDescent="0.25">
      <c r="D24" s="13" t="s">
        <v>38</v>
      </c>
      <c r="E24" s="12" t="s">
        <v>25</v>
      </c>
      <c r="F24" s="12" t="s">
        <v>26</v>
      </c>
      <c r="G24" s="12" t="s">
        <v>25</v>
      </c>
      <c r="H24" s="12" t="s">
        <v>25</v>
      </c>
      <c r="I24" s="12" t="s">
        <v>26</v>
      </c>
      <c r="J24" s="12">
        <v>41</v>
      </c>
      <c r="K24" s="12">
        <v>41</v>
      </c>
      <c r="L24" s="12" t="s">
        <v>26</v>
      </c>
      <c r="M24" s="12">
        <v>35.652281000000002</v>
      </c>
    </row>
    <row r="25" spans="4:13" ht="15.75" x14ac:dyDescent="0.25">
      <c r="D25" s="13" t="s">
        <v>39</v>
      </c>
      <c r="E25" s="12" t="s">
        <v>25</v>
      </c>
      <c r="F25" s="12" t="s">
        <v>25</v>
      </c>
      <c r="G25" s="12" t="s">
        <v>25</v>
      </c>
      <c r="H25" s="12" t="s">
        <v>25</v>
      </c>
      <c r="I25" s="12" t="s">
        <v>26</v>
      </c>
      <c r="J25" s="12">
        <v>439</v>
      </c>
      <c r="K25" s="12">
        <v>439</v>
      </c>
      <c r="L25" s="12" t="s">
        <v>26</v>
      </c>
      <c r="M25" s="12">
        <v>5.7694890000000001</v>
      </c>
    </row>
    <row r="26" spans="4:13" ht="15.75" x14ac:dyDescent="0.25">
      <c r="D26" s="13" t="s">
        <v>40</v>
      </c>
      <c r="E26" s="12" t="s">
        <v>25</v>
      </c>
      <c r="F26" s="12" t="s">
        <v>25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26</v>
      </c>
      <c r="L26" s="12" t="s">
        <v>25</v>
      </c>
      <c r="M26" s="12">
        <v>1.05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>
        <v>667.9</v>
      </c>
      <c r="K27" s="12">
        <v>667.9</v>
      </c>
      <c r="L27" s="12" t="s">
        <v>26</v>
      </c>
      <c r="M27" s="12">
        <v>3.5404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>
        <v>110</v>
      </c>
      <c r="K28" s="12" t="s">
        <v>25</v>
      </c>
      <c r="L28" s="12" t="s">
        <v>25</v>
      </c>
      <c r="M28" s="12">
        <v>5.92</v>
      </c>
    </row>
    <row r="29" spans="4:13" ht="15.75" x14ac:dyDescent="0.25">
      <c r="D29" s="13" t="s">
        <v>43</v>
      </c>
      <c r="E29" s="12" t="s">
        <v>25</v>
      </c>
      <c r="F29" s="12" t="s">
        <v>26</v>
      </c>
      <c r="G29" s="12" t="s">
        <v>25</v>
      </c>
      <c r="H29" s="12" t="s">
        <v>25</v>
      </c>
      <c r="I29" s="12" t="s">
        <v>26</v>
      </c>
      <c r="J29" s="12" t="s">
        <v>25</v>
      </c>
      <c r="K29" s="12" t="s">
        <v>25</v>
      </c>
      <c r="L29" s="12" t="s">
        <v>26</v>
      </c>
      <c r="M29" s="12">
        <v>5.282</v>
      </c>
    </row>
    <row r="30" spans="4:13" ht="15.75" x14ac:dyDescent="0.25">
      <c r="D30" s="13" t="s">
        <v>44</v>
      </c>
      <c r="E30" s="12" t="s">
        <v>25</v>
      </c>
      <c r="F30" s="12" t="s">
        <v>26</v>
      </c>
      <c r="G30" s="12" t="s">
        <v>25</v>
      </c>
      <c r="H30" s="12" t="s">
        <v>26</v>
      </c>
      <c r="I30" s="12" t="s">
        <v>25</v>
      </c>
      <c r="J30" s="12" t="s">
        <v>25</v>
      </c>
      <c r="K30" s="12" t="s">
        <v>25</v>
      </c>
      <c r="L30" s="12" t="s">
        <v>26</v>
      </c>
      <c r="M30" s="12">
        <v>28.555099999999999</v>
      </c>
    </row>
    <row r="31" spans="4:13" ht="15.75" x14ac:dyDescent="0.25">
      <c r="D31" s="13" t="s">
        <v>45</v>
      </c>
      <c r="E31" s="12" t="s">
        <v>25</v>
      </c>
      <c r="F31" s="12" t="s">
        <v>26</v>
      </c>
      <c r="G31" s="12" t="s">
        <v>25</v>
      </c>
      <c r="H31" s="12" t="s">
        <v>25</v>
      </c>
      <c r="I31" s="12" t="s">
        <v>25</v>
      </c>
      <c r="J31" s="12">
        <v>73</v>
      </c>
      <c r="K31" s="12">
        <v>73</v>
      </c>
      <c r="L31" s="12" t="s">
        <v>26</v>
      </c>
      <c r="M31" s="12">
        <v>20.101099999999999</v>
      </c>
    </row>
    <row r="32" spans="4:13" ht="15.75" x14ac:dyDescent="0.25">
      <c r="D32" s="13" t="s">
        <v>46</v>
      </c>
      <c r="E32" s="12" t="s">
        <v>25</v>
      </c>
      <c r="F32" s="12" t="s">
        <v>25</v>
      </c>
      <c r="G32" s="12" t="s">
        <v>26</v>
      </c>
      <c r="H32" s="12" t="s">
        <v>26</v>
      </c>
      <c r="I32" s="12" t="s">
        <v>26</v>
      </c>
      <c r="J32" s="12" t="s">
        <v>25</v>
      </c>
      <c r="K32" s="12" t="s">
        <v>25</v>
      </c>
      <c r="L32" s="12" t="s">
        <v>26</v>
      </c>
      <c r="M32" s="12">
        <v>2.3195000000000001</v>
      </c>
    </row>
    <row r="33" spans="4:13" ht="15.75" x14ac:dyDescent="0.25">
      <c r="D33" s="13" t="s">
        <v>47</v>
      </c>
      <c r="E33" s="12" t="s">
        <v>25</v>
      </c>
      <c r="F33" s="12" t="s">
        <v>26</v>
      </c>
      <c r="G33" s="12" t="s">
        <v>25</v>
      </c>
      <c r="H33" s="12" t="s">
        <v>25</v>
      </c>
      <c r="I33" s="12" t="s">
        <v>26</v>
      </c>
      <c r="J33" s="12">
        <v>124</v>
      </c>
      <c r="K33" s="12" t="s">
        <v>25</v>
      </c>
      <c r="L33" s="12" t="s">
        <v>25</v>
      </c>
      <c r="M33" s="12">
        <v>0.68500000000000005</v>
      </c>
    </row>
    <row r="34" spans="4:13" ht="15.75" x14ac:dyDescent="0.25">
      <c r="D34" s="13" t="s">
        <v>48</v>
      </c>
      <c r="E34" s="12" t="s">
        <v>25</v>
      </c>
      <c r="F34" s="12" t="s">
        <v>26</v>
      </c>
      <c r="G34" s="12" t="s">
        <v>25</v>
      </c>
      <c r="H34" s="12" t="s">
        <v>25</v>
      </c>
      <c r="I34" s="12" t="s">
        <v>25</v>
      </c>
      <c r="J34" s="12" t="s">
        <v>25</v>
      </c>
      <c r="K34" s="12" t="s">
        <v>25</v>
      </c>
      <c r="L34" s="12" t="s">
        <v>26</v>
      </c>
      <c r="M34" s="12">
        <v>35.94</v>
      </c>
    </row>
    <row r="35" spans="4:13" ht="15.75" x14ac:dyDescent="0.25">
      <c r="D35" s="13" t="s">
        <v>49</v>
      </c>
      <c r="E35" s="12" t="s">
        <v>25</v>
      </c>
      <c r="F35" s="12" t="s">
        <v>26</v>
      </c>
      <c r="G35" s="12" t="s">
        <v>25</v>
      </c>
      <c r="H35" s="12" t="s">
        <v>25</v>
      </c>
      <c r="I35" s="12" t="s">
        <v>25</v>
      </c>
      <c r="J35" s="12" t="s">
        <v>25</v>
      </c>
      <c r="K35" s="12" t="s">
        <v>25</v>
      </c>
      <c r="L35" s="12" t="s">
        <v>26</v>
      </c>
      <c r="M35" s="12">
        <v>5.085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>
        <v>193</v>
      </c>
      <c r="K36" s="12" t="s">
        <v>25</v>
      </c>
      <c r="L36" s="12" t="s">
        <v>25</v>
      </c>
      <c r="M36" s="12">
        <v>45.361499999999999</v>
      </c>
    </row>
    <row r="37" spans="4:13" ht="15.75" x14ac:dyDescent="0.25">
      <c r="D37" s="13" t="s">
        <v>51</v>
      </c>
      <c r="E37" s="12">
        <v>228</v>
      </c>
      <c r="F37" s="12" t="s">
        <v>26</v>
      </c>
      <c r="G37" s="12">
        <v>228</v>
      </c>
      <c r="H37" s="12">
        <v>228</v>
      </c>
      <c r="I37" s="12" t="s">
        <v>26</v>
      </c>
      <c r="J37" s="12" t="s">
        <v>25</v>
      </c>
      <c r="K37" s="12" t="s">
        <v>25</v>
      </c>
      <c r="L37" s="12" t="s">
        <v>25</v>
      </c>
      <c r="M37" s="12">
        <v>58.746443999999997</v>
      </c>
    </row>
    <row r="38" spans="4:13" ht="15.75" x14ac:dyDescent="0.25">
      <c r="D38" s="13" t="s">
        <v>52</v>
      </c>
      <c r="E38" s="12" t="s">
        <v>25</v>
      </c>
      <c r="F38" s="12" t="s">
        <v>26</v>
      </c>
      <c r="G38" s="12" t="s">
        <v>25</v>
      </c>
      <c r="H38" s="12" t="s">
        <v>25</v>
      </c>
      <c r="I38" s="12" t="s">
        <v>26</v>
      </c>
      <c r="J38" s="12">
        <v>95</v>
      </c>
      <c r="K38" s="12">
        <v>95</v>
      </c>
      <c r="L38" s="12" t="s">
        <v>26</v>
      </c>
      <c r="M38" s="12">
        <v>10.1951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59765625" style="1" customWidth="1"/>
    <col min="6" max="6" width="9.3984375" style="1" customWidth="1"/>
    <col min="7" max="7" width="8" style="1" customWidth="1"/>
    <col min="8" max="8" width="8.19921875" style="1" customWidth="1"/>
    <col min="9" max="9" width="7.796875" style="1" customWidth="1"/>
    <col min="10" max="10" width="9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793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93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188226</v>
      </c>
      <c r="F9" s="10">
        <v>146240</v>
      </c>
      <c r="G9" s="10">
        <v>41135</v>
      </c>
      <c r="H9" s="10">
        <v>32430</v>
      </c>
      <c r="I9" s="10">
        <v>8705</v>
      </c>
      <c r="J9" s="10">
        <v>22581</v>
      </c>
      <c r="K9" s="10">
        <v>21237</v>
      </c>
      <c r="L9" s="10">
        <v>1344</v>
      </c>
      <c r="M9" s="10">
        <v>54.625406000000005</v>
      </c>
    </row>
    <row r="10" spans="4:14" ht="15.75" x14ac:dyDescent="0.25">
      <c r="D10" s="11" t="s">
        <v>22</v>
      </c>
      <c r="E10" s="12">
        <v>188226</v>
      </c>
      <c r="F10" s="12">
        <v>146240</v>
      </c>
      <c r="G10" s="12">
        <v>41135</v>
      </c>
      <c r="H10" s="12">
        <v>32430</v>
      </c>
      <c r="I10" s="12">
        <v>8705</v>
      </c>
      <c r="J10" s="12">
        <v>22581</v>
      </c>
      <c r="K10" s="12">
        <v>21237</v>
      </c>
      <c r="L10" s="12">
        <v>1344</v>
      </c>
      <c r="M10" s="12">
        <v>54.625406000000005</v>
      </c>
    </row>
    <row r="11" spans="4:14" ht="15.75" x14ac:dyDescent="0.25">
      <c r="D11" s="13" t="s">
        <v>23</v>
      </c>
      <c r="E11" s="12">
        <v>7765</v>
      </c>
      <c r="F11" s="12" t="s">
        <v>25</v>
      </c>
      <c r="G11" s="12" t="s">
        <v>25</v>
      </c>
      <c r="H11" s="12" t="s">
        <v>25</v>
      </c>
      <c r="I11" s="12" t="s">
        <v>26</v>
      </c>
      <c r="J11" s="12">
        <v>918</v>
      </c>
      <c r="K11" s="12">
        <v>918</v>
      </c>
      <c r="L11" s="12" t="s">
        <v>26</v>
      </c>
      <c r="M11" s="12">
        <v>1.33</v>
      </c>
    </row>
    <row r="12" spans="4:14" ht="18" customHeight="1" x14ac:dyDescent="0.25">
      <c r="D12" s="13" t="s">
        <v>24</v>
      </c>
      <c r="E12" s="12">
        <v>5607</v>
      </c>
      <c r="F12" s="12" t="s">
        <v>25</v>
      </c>
      <c r="G12" s="12" t="s">
        <v>25</v>
      </c>
      <c r="H12" s="12" t="s">
        <v>26</v>
      </c>
      <c r="I12" s="12" t="s">
        <v>25</v>
      </c>
      <c r="J12" s="12">
        <v>368</v>
      </c>
      <c r="K12" s="12">
        <v>368</v>
      </c>
      <c r="L12" s="12" t="s">
        <v>26</v>
      </c>
      <c r="M12" s="12">
        <v>1.5454000000000001</v>
      </c>
    </row>
    <row r="13" spans="4:14" ht="15.75" x14ac:dyDescent="0.25">
      <c r="D13" s="13" t="s">
        <v>27</v>
      </c>
      <c r="E13" s="12">
        <v>10905</v>
      </c>
      <c r="F13" s="12" t="s">
        <v>25</v>
      </c>
      <c r="G13" s="12" t="s">
        <v>25</v>
      </c>
      <c r="H13" s="12" t="s">
        <v>25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1.0727</v>
      </c>
    </row>
    <row r="14" spans="4:14" ht="15.75" x14ac:dyDescent="0.25">
      <c r="D14" s="13" t="s">
        <v>28</v>
      </c>
      <c r="E14" s="12">
        <v>7270</v>
      </c>
      <c r="F14" s="12">
        <v>4874</v>
      </c>
      <c r="G14" s="12">
        <v>2396</v>
      </c>
      <c r="H14" s="12" t="s">
        <v>25</v>
      </c>
      <c r="I14" s="12" t="s">
        <v>25</v>
      </c>
      <c r="J14" s="12">
        <v>1188</v>
      </c>
      <c r="K14" s="12">
        <v>1188</v>
      </c>
      <c r="L14" s="12" t="s">
        <v>26</v>
      </c>
      <c r="M14" s="12" t="s">
        <v>25</v>
      </c>
    </row>
    <row r="15" spans="4:14" ht="15.75" x14ac:dyDescent="0.25">
      <c r="D15" s="13" t="s">
        <v>29</v>
      </c>
      <c r="E15" s="12">
        <v>8899</v>
      </c>
      <c r="F15" s="12" t="s">
        <v>25</v>
      </c>
      <c r="G15" s="12" t="s">
        <v>25</v>
      </c>
      <c r="H15" s="12" t="s">
        <v>25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15.368291999999999</v>
      </c>
    </row>
    <row r="16" spans="4:14" ht="15.75" x14ac:dyDescent="0.25">
      <c r="D16" s="13" t="s">
        <v>30</v>
      </c>
      <c r="E16" s="12">
        <v>2478</v>
      </c>
      <c r="F16" s="12" t="s">
        <v>25</v>
      </c>
      <c r="G16" s="12" t="s">
        <v>25</v>
      </c>
      <c r="H16" s="12" t="s">
        <v>25</v>
      </c>
      <c r="I16" s="12" t="s">
        <v>26</v>
      </c>
      <c r="J16" s="12" t="s">
        <v>25</v>
      </c>
      <c r="K16" s="12" t="s">
        <v>25</v>
      </c>
      <c r="L16" s="12" t="s">
        <v>26</v>
      </c>
      <c r="M16" s="12">
        <v>0.2248</v>
      </c>
    </row>
    <row r="17" spans="4:13" ht="15.75" x14ac:dyDescent="0.25">
      <c r="D17" s="13" t="s">
        <v>31</v>
      </c>
      <c r="E17" s="12">
        <v>5418</v>
      </c>
      <c r="F17" s="12" t="s">
        <v>25</v>
      </c>
      <c r="G17" s="12" t="s">
        <v>25</v>
      </c>
      <c r="H17" s="12" t="s">
        <v>25</v>
      </c>
      <c r="I17" s="12" t="s">
        <v>26</v>
      </c>
      <c r="J17" s="12" t="s">
        <v>25</v>
      </c>
      <c r="K17" s="12" t="s">
        <v>25</v>
      </c>
      <c r="L17" s="12" t="s">
        <v>25</v>
      </c>
      <c r="M17" s="12" t="s">
        <v>25</v>
      </c>
    </row>
    <row r="18" spans="4:13" ht="15.75" x14ac:dyDescent="0.25">
      <c r="D18" s="13" t="s">
        <v>32</v>
      </c>
      <c r="E18" s="12">
        <v>6361</v>
      </c>
      <c r="F18" s="12" t="s">
        <v>25</v>
      </c>
      <c r="G18" s="12" t="s">
        <v>25</v>
      </c>
      <c r="H18" s="12" t="s">
        <v>25</v>
      </c>
      <c r="I18" s="12" t="s">
        <v>25</v>
      </c>
      <c r="J18" s="12">
        <v>2251</v>
      </c>
      <c r="K18" s="12">
        <v>2251</v>
      </c>
      <c r="L18" s="12" t="s">
        <v>26</v>
      </c>
      <c r="M18" s="12">
        <v>9.2999999999999992E-3</v>
      </c>
    </row>
    <row r="19" spans="4:13" ht="15.75" x14ac:dyDescent="0.25">
      <c r="D19" s="13" t="s">
        <v>33</v>
      </c>
      <c r="E19" s="12">
        <v>3082</v>
      </c>
      <c r="F19" s="12" t="s">
        <v>25</v>
      </c>
      <c r="G19" s="12" t="s">
        <v>25</v>
      </c>
      <c r="H19" s="12" t="s">
        <v>25</v>
      </c>
      <c r="I19" s="12" t="s">
        <v>25</v>
      </c>
      <c r="J19" s="12">
        <v>505</v>
      </c>
      <c r="K19" s="12">
        <v>505</v>
      </c>
      <c r="L19" s="12" t="s">
        <v>26</v>
      </c>
      <c r="M19" s="12" t="s">
        <v>26</v>
      </c>
    </row>
    <row r="20" spans="4:13" ht="15.75" x14ac:dyDescent="0.25">
      <c r="D20" s="13" t="s">
        <v>34</v>
      </c>
      <c r="E20" s="12">
        <v>8349</v>
      </c>
      <c r="F20" s="12">
        <v>5899</v>
      </c>
      <c r="G20" s="12">
        <v>2450</v>
      </c>
      <c r="H20" s="12">
        <v>2450</v>
      </c>
      <c r="I20" s="12" t="s">
        <v>26</v>
      </c>
      <c r="J20" s="12">
        <v>1077</v>
      </c>
      <c r="K20" s="12">
        <v>1077</v>
      </c>
      <c r="L20" s="12" t="s">
        <v>26</v>
      </c>
      <c r="M20" s="12">
        <v>3.0716000000000001</v>
      </c>
    </row>
    <row r="21" spans="4:13" ht="15.75" x14ac:dyDescent="0.25">
      <c r="D21" s="13" t="s">
        <v>35</v>
      </c>
      <c r="E21" s="12">
        <v>6418</v>
      </c>
      <c r="F21" s="12">
        <v>5517</v>
      </c>
      <c r="G21" s="12">
        <v>901</v>
      </c>
      <c r="H21" s="12" t="s">
        <v>25</v>
      </c>
      <c r="I21" s="12" t="s">
        <v>25</v>
      </c>
      <c r="J21" s="12">
        <v>1262</v>
      </c>
      <c r="K21" s="12" t="s">
        <v>25</v>
      </c>
      <c r="L21" s="12" t="s">
        <v>25</v>
      </c>
      <c r="M21" s="12">
        <v>9.5000000000000001E-2</v>
      </c>
    </row>
    <row r="22" spans="4:13" ht="15.75" x14ac:dyDescent="0.25">
      <c r="D22" s="13" t="s">
        <v>36</v>
      </c>
      <c r="E22" s="12">
        <v>1869</v>
      </c>
      <c r="F22" s="12" t="s">
        <v>25</v>
      </c>
      <c r="G22" s="12" t="s">
        <v>25</v>
      </c>
      <c r="H22" s="12" t="s">
        <v>25</v>
      </c>
      <c r="I22" s="12" t="s">
        <v>25</v>
      </c>
      <c r="J22" s="12" t="s">
        <v>26</v>
      </c>
      <c r="K22" s="12" t="s">
        <v>26</v>
      </c>
      <c r="L22" s="12" t="s">
        <v>26</v>
      </c>
      <c r="M22" s="12">
        <v>1.44</v>
      </c>
    </row>
    <row r="23" spans="4:13" ht="15.75" x14ac:dyDescent="0.25">
      <c r="D23" s="13" t="s">
        <v>37</v>
      </c>
      <c r="E23" s="12">
        <v>3112</v>
      </c>
      <c r="F23" s="12" t="s">
        <v>25</v>
      </c>
      <c r="G23" s="12" t="s">
        <v>25</v>
      </c>
      <c r="H23" s="12" t="s">
        <v>25</v>
      </c>
      <c r="I23" s="12" t="s">
        <v>26</v>
      </c>
      <c r="J23" s="12">
        <v>1653</v>
      </c>
      <c r="K23" s="12">
        <v>1653</v>
      </c>
      <c r="L23" s="12" t="s">
        <v>26</v>
      </c>
      <c r="M23" s="12">
        <v>6.8747800000000003</v>
      </c>
    </row>
    <row r="24" spans="4:13" ht="15.75" x14ac:dyDescent="0.25">
      <c r="D24" s="13" t="s">
        <v>38</v>
      </c>
      <c r="E24" s="12">
        <v>4300</v>
      </c>
      <c r="F24" s="12" t="s">
        <v>25</v>
      </c>
      <c r="G24" s="12">
        <v>1444</v>
      </c>
      <c r="H24" s="12" t="s">
        <v>25</v>
      </c>
      <c r="I24" s="12" t="s">
        <v>25</v>
      </c>
      <c r="J24" s="12">
        <v>2950</v>
      </c>
      <c r="K24" s="12">
        <v>2950</v>
      </c>
      <c r="L24" s="12" t="s">
        <v>26</v>
      </c>
      <c r="M24" s="12">
        <v>0.72066300000000005</v>
      </c>
    </row>
    <row r="25" spans="4:13" ht="15.75" x14ac:dyDescent="0.25">
      <c r="D25" s="13" t="s">
        <v>39</v>
      </c>
      <c r="E25" s="12">
        <v>8176</v>
      </c>
      <c r="F25" s="12" t="s">
        <v>25</v>
      </c>
      <c r="G25" s="12" t="s">
        <v>25</v>
      </c>
      <c r="H25" s="12" t="s">
        <v>25</v>
      </c>
      <c r="I25" s="12" t="s">
        <v>26</v>
      </c>
      <c r="J25" s="12">
        <v>1276</v>
      </c>
      <c r="K25" s="12">
        <v>1276</v>
      </c>
      <c r="L25" s="12" t="s">
        <v>26</v>
      </c>
      <c r="M25" s="12" t="s">
        <v>25</v>
      </c>
    </row>
    <row r="26" spans="4:13" ht="15.75" x14ac:dyDescent="0.25">
      <c r="D26" s="13" t="s">
        <v>40</v>
      </c>
      <c r="E26" s="12">
        <v>15753</v>
      </c>
      <c r="F26" s="12" t="s">
        <v>25</v>
      </c>
      <c r="G26" s="12" t="s">
        <v>25</v>
      </c>
      <c r="H26" s="12" t="s">
        <v>25</v>
      </c>
      <c r="I26" s="12" t="s">
        <v>26</v>
      </c>
      <c r="J26" s="12" t="s">
        <v>25</v>
      </c>
      <c r="K26" s="12" t="s">
        <v>26</v>
      </c>
      <c r="L26" s="12" t="s">
        <v>25</v>
      </c>
      <c r="M26" s="12" t="s">
        <v>26</v>
      </c>
    </row>
    <row r="27" spans="4:13" ht="15.75" x14ac:dyDescent="0.25">
      <c r="D27" s="13" t="s">
        <v>41</v>
      </c>
      <c r="E27" s="12" t="s">
        <v>25</v>
      </c>
      <c r="F27" s="12" t="s">
        <v>25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 t="s">
        <v>25</v>
      </c>
    </row>
    <row r="28" spans="4:13" ht="15.75" x14ac:dyDescent="0.25">
      <c r="D28" s="13" t="s">
        <v>42</v>
      </c>
      <c r="E28" s="12" t="s">
        <v>25</v>
      </c>
      <c r="F28" s="12" t="s">
        <v>25</v>
      </c>
      <c r="G28" s="12" t="s">
        <v>26</v>
      </c>
      <c r="H28" s="12" t="s">
        <v>26</v>
      </c>
      <c r="I28" s="12" t="s">
        <v>26</v>
      </c>
      <c r="J28" s="12" t="s">
        <v>25</v>
      </c>
      <c r="K28" s="12" t="s">
        <v>25</v>
      </c>
      <c r="L28" s="12" t="s">
        <v>25</v>
      </c>
      <c r="M28" s="12" t="s">
        <v>26</v>
      </c>
    </row>
    <row r="29" spans="4:13" ht="15.75" x14ac:dyDescent="0.25">
      <c r="D29" s="13" t="s">
        <v>43</v>
      </c>
      <c r="E29" s="12">
        <v>15623</v>
      </c>
      <c r="F29" s="12" t="s">
        <v>25</v>
      </c>
      <c r="G29" s="12" t="s">
        <v>25</v>
      </c>
      <c r="H29" s="12" t="s">
        <v>25</v>
      </c>
      <c r="I29" s="12" t="s">
        <v>26</v>
      </c>
      <c r="J29" s="12">
        <v>2192</v>
      </c>
      <c r="K29" s="12" t="s">
        <v>25</v>
      </c>
      <c r="L29" s="12" t="s">
        <v>25</v>
      </c>
      <c r="M29" s="12">
        <v>1.4628000000000001</v>
      </c>
    </row>
    <row r="30" spans="4:13" ht="15.75" x14ac:dyDescent="0.25">
      <c r="D30" s="13" t="s">
        <v>44</v>
      </c>
      <c r="E30" s="12">
        <v>10829</v>
      </c>
      <c r="F30" s="12">
        <v>5963</v>
      </c>
      <c r="G30" s="12">
        <v>4866</v>
      </c>
      <c r="H30" s="12">
        <v>4866</v>
      </c>
      <c r="I30" s="12" t="s">
        <v>26</v>
      </c>
      <c r="J30" s="12">
        <v>698</v>
      </c>
      <c r="K30" s="12">
        <v>698</v>
      </c>
      <c r="L30" s="12" t="s">
        <v>26</v>
      </c>
      <c r="M30" s="12">
        <v>4.8529999999999998</v>
      </c>
    </row>
    <row r="31" spans="4:13" ht="15.75" x14ac:dyDescent="0.25">
      <c r="D31" s="13" t="s">
        <v>45</v>
      </c>
      <c r="E31" s="12">
        <v>7069</v>
      </c>
      <c r="F31" s="12" t="s">
        <v>25</v>
      </c>
      <c r="G31" s="12" t="s">
        <v>25</v>
      </c>
      <c r="H31" s="12" t="s">
        <v>25</v>
      </c>
      <c r="I31" s="12" t="s">
        <v>25</v>
      </c>
      <c r="J31" s="12" t="s">
        <v>26</v>
      </c>
      <c r="K31" s="12" t="s">
        <v>26</v>
      </c>
      <c r="L31" s="12" t="s">
        <v>26</v>
      </c>
      <c r="M31" s="12" t="s">
        <v>26</v>
      </c>
    </row>
    <row r="32" spans="4:13" ht="15.75" x14ac:dyDescent="0.25">
      <c r="D32" s="13" t="s">
        <v>46</v>
      </c>
      <c r="E32" s="12">
        <v>8894</v>
      </c>
      <c r="F32" s="12" t="s">
        <v>25</v>
      </c>
      <c r="G32" s="12" t="s">
        <v>25</v>
      </c>
      <c r="H32" s="12" t="s">
        <v>25</v>
      </c>
      <c r="I32" s="12" t="s">
        <v>25</v>
      </c>
      <c r="J32" s="12">
        <v>475</v>
      </c>
      <c r="K32" s="12">
        <v>475</v>
      </c>
      <c r="L32" s="12" t="s">
        <v>26</v>
      </c>
      <c r="M32" s="12" t="s">
        <v>26</v>
      </c>
    </row>
    <row r="33" spans="4:13" ht="15.75" x14ac:dyDescent="0.25">
      <c r="D33" s="13" t="s">
        <v>47</v>
      </c>
      <c r="E33" s="12">
        <v>5930</v>
      </c>
      <c r="F33" s="12" t="s">
        <v>25</v>
      </c>
      <c r="G33" s="12" t="s">
        <v>25</v>
      </c>
      <c r="H33" s="12" t="s">
        <v>25</v>
      </c>
      <c r="I33" s="12" t="s">
        <v>26</v>
      </c>
      <c r="J33" s="12">
        <v>1145</v>
      </c>
      <c r="K33" s="12" t="s">
        <v>25</v>
      </c>
      <c r="L33" s="12" t="s">
        <v>25</v>
      </c>
      <c r="M33" s="12">
        <v>0.66269999999999996</v>
      </c>
    </row>
    <row r="34" spans="4:13" ht="15.75" x14ac:dyDescent="0.25">
      <c r="D34" s="13" t="s">
        <v>48</v>
      </c>
      <c r="E34" s="12">
        <v>2166</v>
      </c>
      <c r="F34" s="12">
        <v>916</v>
      </c>
      <c r="G34" s="12">
        <v>1250</v>
      </c>
      <c r="H34" s="12">
        <v>525</v>
      </c>
      <c r="I34" s="12">
        <v>725</v>
      </c>
      <c r="J34" s="12">
        <v>1307</v>
      </c>
      <c r="K34" s="12">
        <v>1307</v>
      </c>
      <c r="L34" s="12" t="s">
        <v>26</v>
      </c>
      <c r="M34" s="12" t="s">
        <v>25</v>
      </c>
    </row>
    <row r="35" spans="4:13" ht="15.75" x14ac:dyDescent="0.25">
      <c r="D35" s="13" t="s">
        <v>49</v>
      </c>
      <c r="E35" s="12">
        <v>5657</v>
      </c>
      <c r="F35" s="12" t="s">
        <v>25</v>
      </c>
      <c r="G35" s="12" t="s">
        <v>25</v>
      </c>
      <c r="H35" s="12" t="s">
        <v>25</v>
      </c>
      <c r="I35" s="12" t="s">
        <v>26</v>
      </c>
      <c r="J35" s="12" t="s">
        <v>25</v>
      </c>
      <c r="K35" s="12" t="s">
        <v>25</v>
      </c>
      <c r="L35" s="12" t="s">
        <v>26</v>
      </c>
      <c r="M35" s="12" t="s">
        <v>25</v>
      </c>
    </row>
    <row r="36" spans="4:13" ht="15.75" x14ac:dyDescent="0.25">
      <c r="D36" s="13" t="s">
        <v>50</v>
      </c>
      <c r="E36" s="12">
        <v>8243</v>
      </c>
      <c r="F36" s="12" t="s">
        <v>25</v>
      </c>
      <c r="G36" s="12" t="s">
        <v>25</v>
      </c>
      <c r="H36" s="12" t="s">
        <v>25</v>
      </c>
      <c r="I36" s="12" t="s">
        <v>26</v>
      </c>
      <c r="J36" s="12">
        <v>791</v>
      </c>
      <c r="K36" s="12">
        <v>791</v>
      </c>
      <c r="L36" s="12" t="s">
        <v>26</v>
      </c>
      <c r="M36" s="12">
        <v>1.7252000000000001</v>
      </c>
    </row>
    <row r="37" spans="4:13" ht="15.75" x14ac:dyDescent="0.25">
      <c r="D37" s="13" t="s">
        <v>51</v>
      </c>
      <c r="E37" s="12">
        <v>3904</v>
      </c>
      <c r="F37" s="12" t="s">
        <v>25</v>
      </c>
      <c r="G37" s="12" t="s">
        <v>25</v>
      </c>
      <c r="H37" s="12" t="s">
        <v>25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25</v>
      </c>
    </row>
    <row r="38" spans="4:13" ht="15.75" x14ac:dyDescent="0.25">
      <c r="D38" s="13" t="s">
        <v>52</v>
      </c>
      <c r="E38" s="12">
        <v>11365</v>
      </c>
      <c r="F38" s="12" t="s">
        <v>25</v>
      </c>
      <c r="G38" s="12" t="s">
        <v>25</v>
      </c>
      <c r="H38" s="12" t="s">
        <v>25</v>
      </c>
      <c r="I38" s="12" t="s">
        <v>26</v>
      </c>
      <c r="J38" s="12">
        <v>924</v>
      </c>
      <c r="K38" s="12" t="s">
        <v>25</v>
      </c>
      <c r="L38" s="12" t="s">
        <v>25</v>
      </c>
      <c r="M38" s="12">
        <v>1.1531709999999999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19921875" style="1" customWidth="1"/>
    <col min="6" max="6" width="8.09765625" style="1" customWidth="1"/>
    <col min="7" max="7" width="8" style="1" customWidth="1"/>
    <col min="8" max="8" width="8.19921875" style="1" customWidth="1"/>
    <col min="9" max="9" width="7.796875" style="1" customWidth="1"/>
    <col min="10" max="10" width="9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794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5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73</v>
      </c>
      <c r="F9" s="10" t="s">
        <v>26</v>
      </c>
      <c r="G9" s="10">
        <v>73</v>
      </c>
      <c r="H9" s="10" t="s">
        <v>25</v>
      </c>
      <c r="I9" s="10" t="s">
        <v>25</v>
      </c>
      <c r="J9" s="10">
        <v>349.6</v>
      </c>
      <c r="K9" s="10" t="s">
        <v>25</v>
      </c>
      <c r="L9" s="10" t="s">
        <v>25</v>
      </c>
      <c r="M9" s="10">
        <v>0.316</v>
      </c>
    </row>
    <row r="10" spans="4:14" ht="15.75" x14ac:dyDescent="0.25">
      <c r="D10" s="11" t="s">
        <v>22</v>
      </c>
      <c r="E10" s="12">
        <v>73</v>
      </c>
      <c r="F10" s="12" t="s">
        <v>26</v>
      </c>
      <c r="G10" s="12">
        <v>73</v>
      </c>
      <c r="H10" s="12" t="s">
        <v>25</v>
      </c>
      <c r="I10" s="12" t="s">
        <v>25</v>
      </c>
      <c r="J10" s="12">
        <v>349.6</v>
      </c>
      <c r="K10" s="12" t="s">
        <v>25</v>
      </c>
      <c r="L10" s="12" t="s">
        <v>25</v>
      </c>
      <c r="M10" s="12">
        <v>0.316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 t="s">
        <v>26</v>
      </c>
    </row>
    <row r="12" spans="4:14" ht="15.7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25</v>
      </c>
      <c r="K12" s="12" t="s">
        <v>25</v>
      </c>
      <c r="L12" s="12" t="s">
        <v>26</v>
      </c>
      <c r="M12" s="12" t="s">
        <v>26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>
        <v>129</v>
      </c>
      <c r="K14" s="12">
        <v>129</v>
      </c>
      <c r="L14" s="12" t="s">
        <v>26</v>
      </c>
      <c r="M14" s="12" t="s">
        <v>26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 t="s">
        <v>26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25</v>
      </c>
      <c r="K16" s="12" t="s">
        <v>25</v>
      </c>
      <c r="L16" s="12" t="s">
        <v>26</v>
      </c>
      <c r="M16" s="12" t="s">
        <v>26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 t="s">
        <v>25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 t="s">
        <v>26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 t="s">
        <v>26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 t="s">
        <v>26</v>
      </c>
    </row>
    <row r="21" spans="4:13" ht="15.75" x14ac:dyDescent="0.25">
      <c r="D21" s="13" t="s">
        <v>35</v>
      </c>
      <c r="E21" s="12" t="s">
        <v>25</v>
      </c>
      <c r="F21" s="12" t="s">
        <v>26</v>
      </c>
      <c r="G21" s="12" t="s">
        <v>25</v>
      </c>
      <c r="H21" s="12" t="s">
        <v>26</v>
      </c>
      <c r="I21" s="12" t="s">
        <v>25</v>
      </c>
      <c r="J21" s="12">
        <v>130</v>
      </c>
      <c r="K21" s="12">
        <v>130</v>
      </c>
      <c r="L21" s="12" t="s">
        <v>26</v>
      </c>
      <c r="M21" s="12" t="s">
        <v>25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 t="s">
        <v>25</v>
      </c>
    </row>
    <row r="23" spans="4:13" ht="15.75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 t="s">
        <v>26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 t="s">
        <v>25</v>
      </c>
    </row>
    <row r="25" spans="4:13" ht="15.75" x14ac:dyDescent="0.25">
      <c r="D25" s="13" t="s">
        <v>39</v>
      </c>
      <c r="E25" s="12" t="s">
        <v>25</v>
      </c>
      <c r="F25" s="12" t="s">
        <v>26</v>
      </c>
      <c r="G25" s="12" t="s">
        <v>25</v>
      </c>
      <c r="H25" s="12" t="s">
        <v>25</v>
      </c>
      <c r="I25" s="12" t="s">
        <v>26</v>
      </c>
      <c r="J25" s="12" t="s">
        <v>25</v>
      </c>
      <c r="K25" s="12" t="s">
        <v>25</v>
      </c>
      <c r="L25" s="12" t="s">
        <v>26</v>
      </c>
      <c r="M25" s="12" t="s">
        <v>26</v>
      </c>
    </row>
    <row r="26" spans="4:13" ht="15.75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 t="s">
        <v>26</v>
      </c>
    </row>
    <row r="27" spans="4:13" ht="15.75" x14ac:dyDescent="0.25">
      <c r="D27" s="13" t="s">
        <v>41</v>
      </c>
      <c r="E27" s="12" t="s">
        <v>25</v>
      </c>
      <c r="F27" s="12" t="s">
        <v>26</v>
      </c>
      <c r="G27" s="12" t="s">
        <v>25</v>
      </c>
      <c r="H27" s="12" t="s">
        <v>26</v>
      </c>
      <c r="I27" s="12" t="s">
        <v>25</v>
      </c>
      <c r="J27" s="12" t="s">
        <v>26</v>
      </c>
      <c r="K27" s="12" t="s">
        <v>26</v>
      </c>
      <c r="L27" s="12" t="s">
        <v>26</v>
      </c>
      <c r="M27" s="12" t="s">
        <v>26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 t="s">
        <v>26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 t="s">
        <v>26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0.17799999999999999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 t="s">
        <v>26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25</v>
      </c>
      <c r="K32" s="12" t="s">
        <v>26</v>
      </c>
      <c r="L32" s="12" t="s">
        <v>25</v>
      </c>
      <c r="M32" s="12" t="s">
        <v>26</v>
      </c>
    </row>
    <row r="33" spans="4:13" ht="15.75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 t="s">
        <v>26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 t="s">
        <v>26</v>
      </c>
    </row>
    <row r="35" spans="4:13" ht="15.75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 t="s">
        <v>25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 t="s">
        <v>26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26</v>
      </c>
    </row>
    <row r="38" spans="4:13" ht="15.75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25</v>
      </c>
      <c r="K38" s="12" t="s">
        <v>25</v>
      </c>
      <c r="L38" s="12" t="s">
        <v>26</v>
      </c>
      <c r="M38" s="12" t="s">
        <v>26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59765625" style="1" customWidth="1"/>
    <col min="6" max="6" width="8.7968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9.89843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795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2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5340</v>
      </c>
      <c r="F9" s="10">
        <v>766</v>
      </c>
      <c r="G9" s="10">
        <v>4504</v>
      </c>
      <c r="H9" s="10">
        <v>3260</v>
      </c>
      <c r="I9" s="10">
        <v>1244</v>
      </c>
      <c r="J9" s="10">
        <v>7196</v>
      </c>
      <c r="K9" s="10">
        <v>6649</v>
      </c>
      <c r="L9" s="10">
        <v>547</v>
      </c>
      <c r="M9" s="10">
        <v>24.955100000000002</v>
      </c>
    </row>
    <row r="10" spans="4:14" ht="15.75" x14ac:dyDescent="0.25">
      <c r="D10" s="11" t="s">
        <v>22</v>
      </c>
      <c r="E10" s="12">
        <v>5340</v>
      </c>
      <c r="F10" s="12">
        <v>766</v>
      </c>
      <c r="G10" s="12">
        <v>4504</v>
      </c>
      <c r="H10" s="12">
        <v>3260</v>
      </c>
      <c r="I10" s="12">
        <v>1244</v>
      </c>
      <c r="J10" s="12">
        <v>7196</v>
      </c>
      <c r="K10" s="12">
        <v>6649</v>
      </c>
      <c r="L10" s="12">
        <v>547</v>
      </c>
      <c r="M10" s="12">
        <v>24.955100000000002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25</v>
      </c>
      <c r="K11" s="12" t="s">
        <v>25</v>
      </c>
      <c r="L11" s="12" t="s">
        <v>26</v>
      </c>
      <c r="M11" s="12" t="s">
        <v>26</v>
      </c>
    </row>
    <row r="12" spans="4:14" ht="18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>
        <v>339</v>
      </c>
      <c r="K12" s="12">
        <v>339</v>
      </c>
      <c r="L12" s="12" t="s">
        <v>26</v>
      </c>
      <c r="M12" s="12">
        <v>1.1200000000000001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</row>
    <row r="14" spans="4:14" ht="15.75" x14ac:dyDescent="0.25">
      <c r="D14" s="13" t="s">
        <v>28</v>
      </c>
      <c r="E14" s="12" t="s">
        <v>25</v>
      </c>
      <c r="F14" s="12" t="s">
        <v>25</v>
      </c>
      <c r="G14" s="12" t="s">
        <v>25</v>
      </c>
      <c r="H14" s="12" t="s">
        <v>25</v>
      </c>
      <c r="I14" s="12" t="s">
        <v>26</v>
      </c>
      <c r="J14" s="12">
        <v>215</v>
      </c>
      <c r="K14" s="12">
        <v>215</v>
      </c>
      <c r="L14" s="12" t="s">
        <v>26</v>
      </c>
      <c r="M14" s="12">
        <v>1.143</v>
      </c>
    </row>
    <row r="15" spans="4:14" ht="15.75" x14ac:dyDescent="0.25">
      <c r="D15" s="13" t="s">
        <v>29</v>
      </c>
      <c r="E15" s="12" t="s">
        <v>25</v>
      </c>
      <c r="F15" s="12" t="s">
        <v>26</v>
      </c>
      <c r="G15" s="12" t="s">
        <v>25</v>
      </c>
      <c r="H15" s="12" t="s">
        <v>25</v>
      </c>
      <c r="I15" s="12" t="s">
        <v>25</v>
      </c>
      <c r="J15" s="12">
        <v>350</v>
      </c>
      <c r="K15" s="12" t="s">
        <v>25</v>
      </c>
      <c r="L15" s="12" t="s">
        <v>25</v>
      </c>
      <c r="M15" s="12" t="s">
        <v>26</v>
      </c>
    </row>
    <row r="16" spans="4:14" ht="15.75" x14ac:dyDescent="0.25">
      <c r="D16" s="13" t="s">
        <v>30</v>
      </c>
      <c r="E16" s="12" t="s">
        <v>25</v>
      </c>
      <c r="F16" s="12" t="s">
        <v>26</v>
      </c>
      <c r="G16" s="12" t="s">
        <v>25</v>
      </c>
      <c r="H16" s="12" t="s">
        <v>26</v>
      </c>
      <c r="I16" s="12" t="s">
        <v>25</v>
      </c>
      <c r="J16" s="12">
        <v>148</v>
      </c>
      <c r="K16" s="12">
        <v>148</v>
      </c>
      <c r="L16" s="12" t="s">
        <v>26</v>
      </c>
      <c r="M16" s="12">
        <v>1.212</v>
      </c>
    </row>
    <row r="17" spans="4:13" ht="15.75" x14ac:dyDescent="0.25">
      <c r="D17" s="13" t="s">
        <v>31</v>
      </c>
      <c r="E17" s="12" t="s">
        <v>25</v>
      </c>
      <c r="F17" s="12" t="s">
        <v>26</v>
      </c>
      <c r="G17" s="12" t="s">
        <v>25</v>
      </c>
      <c r="H17" s="12" t="s">
        <v>25</v>
      </c>
      <c r="I17" s="12" t="s">
        <v>26</v>
      </c>
      <c r="J17" s="12">
        <v>395</v>
      </c>
      <c r="K17" s="12" t="s">
        <v>25</v>
      </c>
      <c r="L17" s="12" t="s">
        <v>25</v>
      </c>
      <c r="M17" s="12" t="s">
        <v>25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25</v>
      </c>
      <c r="K18" s="12" t="s">
        <v>25</v>
      </c>
      <c r="L18" s="12" t="s">
        <v>26</v>
      </c>
      <c r="M18" s="12">
        <v>1.3115000000000001</v>
      </c>
    </row>
    <row r="19" spans="4:13" ht="15.75" x14ac:dyDescent="0.25">
      <c r="D19" s="13" t="s">
        <v>33</v>
      </c>
      <c r="E19" s="12" t="s">
        <v>25</v>
      </c>
      <c r="F19" s="12" t="s">
        <v>26</v>
      </c>
      <c r="G19" s="12" t="s">
        <v>25</v>
      </c>
      <c r="H19" s="12" t="s">
        <v>26</v>
      </c>
      <c r="I19" s="12" t="s">
        <v>25</v>
      </c>
      <c r="J19" s="12" t="s">
        <v>25</v>
      </c>
      <c r="K19" s="12" t="s">
        <v>25</v>
      </c>
      <c r="L19" s="12" t="s">
        <v>26</v>
      </c>
      <c r="M19" s="12" t="s">
        <v>26</v>
      </c>
    </row>
    <row r="20" spans="4:13" ht="15.75" x14ac:dyDescent="0.25">
      <c r="D20" s="13" t="s">
        <v>34</v>
      </c>
      <c r="E20" s="12" t="s">
        <v>25</v>
      </c>
      <c r="F20" s="12" t="s">
        <v>26</v>
      </c>
      <c r="G20" s="12" t="s">
        <v>25</v>
      </c>
      <c r="H20" s="12" t="s">
        <v>25</v>
      </c>
      <c r="I20" s="12" t="s">
        <v>26</v>
      </c>
      <c r="J20" s="12" t="s">
        <v>26</v>
      </c>
      <c r="K20" s="12" t="s">
        <v>26</v>
      </c>
      <c r="L20" s="12" t="s">
        <v>26</v>
      </c>
      <c r="M20" s="12" t="s">
        <v>25</v>
      </c>
    </row>
    <row r="21" spans="4:13" ht="15.75" x14ac:dyDescent="0.25">
      <c r="D21" s="13" t="s">
        <v>35</v>
      </c>
      <c r="E21" s="12">
        <v>515</v>
      </c>
      <c r="F21" s="12" t="s">
        <v>25</v>
      </c>
      <c r="G21" s="12">
        <v>456</v>
      </c>
      <c r="H21" s="12" t="s">
        <v>25</v>
      </c>
      <c r="I21" s="12" t="s">
        <v>25</v>
      </c>
      <c r="J21" s="12">
        <v>770</v>
      </c>
      <c r="K21" s="12" t="s">
        <v>25</v>
      </c>
      <c r="L21" s="12" t="s">
        <v>25</v>
      </c>
      <c r="M21" s="12">
        <v>1.6040000000000001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1.72</v>
      </c>
    </row>
    <row r="23" spans="4:13" ht="15.75" x14ac:dyDescent="0.25">
      <c r="D23" s="13" t="s">
        <v>37</v>
      </c>
      <c r="E23" s="12">
        <v>445</v>
      </c>
      <c r="F23" s="12" t="s">
        <v>26</v>
      </c>
      <c r="G23" s="12">
        <v>445</v>
      </c>
      <c r="H23" s="12" t="s">
        <v>25</v>
      </c>
      <c r="I23" s="12" t="s">
        <v>25</v>
      </c>
      <c r="J23" s="12">
        <v>160</v>
      </c>
      <c r="K23" s="12">
        <v>160</v>
      </c>
      <c r="L23" s="12" t="s">
        <v>26</v>
      </c>
      <c r="M23" s="12">
        <v>3.8195999999999999</v>
      </c>
    </row>
    <row r="24" spans="4:13" ht="15.75" x14ac:dyDescent="0.25">
      <c r="D24" s="13" t="s">
        <v>38</v>
      </c>
      <c r="E24" s="12" t="s">
        <v>25</v>
      </c>
      <c r="F24" s="12" t="s">
        <v>25</v>
      </c>
      <c r="G24" s="12" t="s">
        <v>26</v>
      </c>
      <c r="H24" s="12" t="s">
        <v>26</v>
      </c>
      <c r="I24" s="12" t="s">
        <v>26</v>
      </c>
      <c r="J24" s="12">
        <v>55</v>
      </c>
      <c r="K24" s="12" t="s">
        <v>25</v>
      </c>
      <c r="L24" s="12" t="s">
        <v>25</v>
      </c>
      <c r="M24" s="12" t="s">
        <v>25</v>
      </c>
    </row>
    <row r="25" spans="4:13" ht="15.75" x14ac:dyDescent="0.25">
      <c r="D25" s="13" t="s">
        <v>39</v>
      </c>
      <c r="E25" s="12">
        <v>349</v>
      </c>
      <c r="F25" s="12" t="s">
        <v>25</v>
      </c>
      <c r="G25" s="12" t="s">
        <v>25</v>
      </c>
      <c r="H25" s="12" t="s">
        <v>25</v>
      </c>
      <c r="I25" s="12" t="s">
        <v>26</v>
      </c>
      <c r="J25" s="12">
        <v>716</v>
      </c>
      <c r="K25" s="12" t="s">
        <v>25</v>
      </c>
      <c r="L25" s="12" t="s">
        <v>25</v>
      </c>
      <c r="M25" s="12">
        <v>2.8694999999999999</v>
      </c>
    </row>
    <row r="26" spans="4:13" ht="15.75" x14ac:dyDescent="0.25">
      <c r="D26" s="13" t="s">
        <v>40</v>
      </c>
      <c r="E26" s="12" t="s">
        <v>25</v>
      </c>
      <c r="F26" s="12" t="s">
        <v>25</v>
      </c>
      <c r="G26" s="12" t="s">
        <v>26</v>
      </c>
      <c r="H26" s="12" t="s">
        <v>26</v>
      </c>
      <c r="I26" s="12" t="s">
        <v>26</v>
      </c>
      <c r="J26" s="12">
        <v>43</v>
      </c>
      <c r="K26" s="12">
        <v>43</v>
      </c>
      <c r="L26" s="12" t="s">
        <v>26</v>
      </c>
      <c r="M26" s="12" t="s">
        <v>25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>
        <v>295</v>
      </c>
      <c r="K27" s="12" t="s">
        <v>25</v>
      </c>
      <c r="L27" s="12" t="s">
        <v>25</v>
      </c>
      <c r="M27" s="12" t="s">
        <v>25</v>
      </c>
    </row>
    <row r="28" spans="4:13" ht="15.75" x14ac:dyDescent="0.25">
      <c r="D28" s="13" t="s">
        <v>42</v>
      </c>
      <c r="E28" s="12" t="s">
        <v>25</v>
      </c>
      <c r="F28" s="12" t="s">
        <v>26</v>
      </c>
      <c r="G28" s="12" t="s">
        <v>25</v>
      </c>
      <c r="H28" s="12" t="s">
        <v>25</v>
      </c>
      <c r="I28" s="12" t="s">
        <v>26</v>
      </c>
      <c r="J28" s="12">
        <v>1069</v>
      </c>
      <c r="K28" s="12">
        <v>973</v>
      </c>
      <c r="L28" s="12">
        <v>96</v>
      </c>
      <c r="M28" s="12" t="s">
        <v>25</v>
      </c>
    </row>
    <row r="29" spans="4:13" ht="15.75" x14ac:dyDescent="0.25">
      <c r="D29" s="13" t="s">
        <v>43</v>
      </c>
      <c r="E29" s="12" t="s">
        <v>25</v>
      </c>
      <c r="F29" s="12" t="s">
        <v>25</v>
      </c>
      <c r="G29" s="12" t="s">
        <v>26</v>
      </c>
      <c r="H29" s="12" t="s">
        <v>26</v>
      </c>
      <c r="I29" s="12" t="s">
        <v>26</v>
      </c>
      <c r="J29" s="12" t="s">
        <v>25</v>
      </c>
      <c r="K29" s="12" t="s">
        <v>25</v>
      </c>
      <c r="L29" s="12" t="s">
        <v>26</v>
      </c>
      <c r="M29" s="12">
        <v>0.7</v>
      </c>
    </row>
    <row r="30" spans="4:13" ht="15.75" x14ac:dyDescent="0.25">
      <c r="D30" s="13" t="s">
        <v>44</v>
      </c>
      <c r="E30" s="12" t="s">
        <v>25</v>
      </c>
      <c r="F30" s="12" t="s">
        <v>26</v>
      </c>
      <c r="G30" s="12" t="s">
        <v>25</v>
      </c>
      <c r="H30" s="12" t="s">
        <v>25</v>
      </c>
      <c r="I30" s="12" t="s">
        <v>26</v>
      </c>
      <c r="J30" s="12">
        <v>85</v>
      </c>
      <c r="K30" s="12">
        <v>85</v>
      </c>
      <c r="L30" s="12" t="s">
        <v>26</v>
      </c>
      <c r="M30" s="12">
        <v>2.0699999999999998</v>
      </c>
    </row>
    <row r="31" spans="4:13" ht="15.75" x14ac:dyDescent="0.25">
      <c r="D31" s="13" t="s">
        <v>45</v>
      </c>
      <c r="E31" s="12">
        <v>877</v>
      </c>
      <c r="F31" s="12" t="s">
        <v>26</v>
      </c>
      <c r="G31" s="12">
        <v>877</v>
      </c>
      <c r="H31" s="12" t="s">
        <v>25</v>
      </c>
      <c r="I31" s="12" t="s">
        <v>25</v>
      </c>
      <c r="J31" s="12">
        <v>254</v>
      </c>
      <c r="K31" s="12" t="s">
        <v>25</v>
      </c>
      <c r="L31" s="12" t="s">
        <v>25</v>
      </c>
      <c r="M31" s="12" t="s">
        <v>25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>
        <v>99</v>
      </c>
      <c r="K32" s="12" t="s">
        <v>25</v>
      </c>
      <c r="L32" s="12" t="s">
        <v>25</v>
      </c>
      <c r="M32" s="12" t="s">
        <v>26</v>
      </c>
    </row>
    <row r="33" spans="4:13" ht="15.75" x14ac:dyDescent="0.25">
      <c r="D33" s="13" t="s">
        <v>47</v>
      </c>
      <c r="E33" s="12" t="s">
        <v>25</v>
      </c>
      <c r="F33" s="12" t="s">
        <v>26</v>
      </c>
      <c r="G33" s="12" t="s">
        <v>25</v>
      </c>
      <c r="H33" s="12" t="s">
        <v>25</v>
      </c>
      <c r="I33" s="12" t="s">
        <v>26</v>
      </c>
      <c r="J33" s="12">
        <v>60</v>
      </c>
      <c r="K33" s="12">
        <v>60</v>
      </c>
      <c r="L33" s="12" t="s">
        <v>26</v>
      </c>
      <c r="M33" s="12">
        <v>0.75149999999999995</v>
      </c>
    </row>
    <row r="34" spans="4:13" ht="15.75" x14ac:dyDescent="0.25">
      <c r="D34" s="13" t="s">
        <v>48</v>
      </c>
      <c r="E34" s="12" t="s">
        <v>25</v>
      </c>
      <c r="F34" s="12" t="s">
        <v>26</v>
      </c>
      <c r="G34" s="12" t="s">
        <v>25</v>
      </c>
      <c r="H34" s="12" t="s">
        <v>26</v>
      </c>
      <c r="I34" s="12" t="s">
        <v>25</v>
      </c>
      <c r="J34" s="12">
        <v>362</v>
      </c>
      <c r="K34" s="12" t="s">
        <v>25</v>
      </c>
      <c r="L34" s="12" t="s">
        <v>25</v>
      </c>
      <c r="M34" s="12" t="s">
        <v>25</v>
      </c>
    </row>
    <row r="35" spans="4:13" ht="15.75" x14ac:dyDescent="0.25">
      <c r="D35" s="13" t="s">
        <v>49</v>
      </c>
      <c r="E35" s="12" t="s">
        <v>25</v>
      </c>
      <c r="F35" s="12" t="s">
        <v>26</v>
      </c>
      <c r="G35" s="12" t="s">
        <v>25</v>
      </c>
      <c r="H35" s="12" t="s">
        <v>25</v>
      </c>
      <c r="I35" s="12" t="s">
        <v>25</v>
      </c>
      <c r="J35" s="12">
        <v>269</v>
      </c>
      <c r="K35" s="12">
        <v>269</v>
      </c>
      <c r="L35" s="12" t="s">
        <v>26</v>
      </c>
      <c r="M35" s="12">
        <v>0.315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>
        <v>324</v>
      </c>
      <c r="K36" s="12">
        <v>324</v>
      </c>
      <c r="L36" s="12" t="s">
        <v>26</v>
      </c>
      <c r="M36" s="12">
        <v>0.372</v>
      </c>
    </row>
    <row r="37" spans="4:13" ht="15.75" x14ac:dyDescent="0.25">
      <c r="D37" s="13" t="s">
        <v>51</v>
      </c>
      <c r="E37" s="12">
        <v>535</v>
      </c>
      <c r="F37" s="12" t="s">
        <v>26</v>
      </c>
      <c r="G37" s="12">
        <v>535</v>
      </c>
      <c r="H37" s="12">
        <v>535</v>
      </c>
      <c r="I37" s="12" t="s">
        <v>26</v>
      </c>
      <c r="J37" s="12">
        <v>412</v>
      </c>
      <c r="K37" s="12" t="s">
        <v>25</v>
      </c>
      <c r="L37" s="12" t="s">
        <v>25</v>
      </c>
      <c r="M37" s="12" t="s">
        <v>26</v>
      </c>
    </row>
    <row r="38" spans="4:13" ht="15.75" x14ac:dyDescent="0.25">
      <c r="D38" s="13" t="s">
        <v>52</v>
      </c>
      <c r="E38" s="12">
        <v>246</v>
      </c>
      <c r="F38" s="12" t="s">
        <v>26</v>
      </c>
      <c r="G38" s="12">
        <v>246</v>
      </c>
      <c r="H38" s="12" t="s">
        <v>26</v>
      </c>
      <c r="I38" s="12">
        <v>246</v>
      </c>
      <c r="J38" s="12">
        <v>534</v>
      </c>
      <c r="K38" s="12" t="s">
        <v>25</v>
      </c>
      <c r="L38" s="12" t="s">
        <v>25</v>
      </c>
      <c r="M38" s="12" t="s">
        <v>25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4.19921875" style="1" customWidth="1"/>
    <col min="6" max="6" width="8.89843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8.7968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796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98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14917</v>
      </c>
      <c r="F9" s="10">
        <v>12726</v>
      </c>
      <c r="G9" s="10">
        <v>2191</v>
      </c>
      <c r="H9" s="10">
        <v>1553</v>
      </c>
      <c r="I9" s="10">
        <v>638</v>
      </c>
      <c r="J9" s="10">
        <v>3129</v>
      </c>
      <c r="K9" s="10">
        <v>3090</v>
      </c>
      <c r="L9" s="10">
        <v>39</v>
      </c>
      <c r="M9" s="10">
        <v>88.169049999999999</v>
      </c>
    </row>
    <row r="10" spans="4:14" ht="15.75" x14ac:dyDescent="0.25">
      <c r="D10" s="11" t="s">
        <v>22</v>
      </c>
      <c r="E10" s="12">
        <v>14917</v>
      </c>
      <c r="F10" s="12">
        <v>12726</v>
      </c>
      <c r="G10" s="12">
        <v>2191</v>
      </c>
      <c r="H10" s="12">
        <v>1553</v>
      </c>
      <c r="I10" s="12">
        <v>638</v>
      </c>
      <c r="J10" s="12">
        <v>3129</v>
      </c>
      <c r="K10" s="12">
        <v>3090</v>
      </c>
      <c r="L10" s="12">
        <v>39</v>
      </c>
      <c r="M10" s="12">
        <v>88.169049999999999</v>
      </c>
    </row>
    <row r="11" spans="4:14" ht="15.75" x14ac:dyDescent="0.25">
      <c r="D11" s="13" t="s">
        <v>23</v>
      </c>
      <c r="E11" s="12">
        <v>790</v>
      </c>
      <c r="F11" s="12">
        <v>790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6.7888000000000002</v>
      </c>
    </row>
    <row r="12" spans="4:14" ht="16.5" customHeight="1" x14ac:dyDescent="0.25">
      <c r="D12" s="13" t="s">
        <v>24</v>
      </c>
      <c r="E12" s="12">
        <v>452</v>
      </c>
      <c r="F12" s="12">
        <v>452</v>
      </c>
      <c r="G12" s="12" t="s">
        <v>26</v>
      </c>
      <c r="H12" s="12" t="s">
        <v>26</v>
      </c>
      <c r="I12" s="12" t="s">
        <v>26</v>
      </c>
      <c r="J12" s="12">
        <v>40</v>
      </c>
      <c r="K12" s="12">
        <v>40</v>
      </c>
      <c r="L12" s="12" t="s">
        <v>26</v>
      </c>
      <c r="M12" s="12">
        <v>4.4459999999999997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0.13200000000000001</v>
      </c>
    </row>
    <row r="14" spans="4:14" ht="15.75" x14ac:dyDescent="0.25">
      <c r="D14" s="13" t="s">
        <v>28</v>
      </c>
      <c r="E14" s="12">
        <v>67</v>
      </c>
      <c r="F14" s="12">
        <v>67</v>
      </c>
      <c r="G14" s="12" t="s">
        <v>26</v>
      </c>
      <c r="H14" s="12" t="s">
        <v>26</v>
      </c>
      <c r="I14" s="12" t="s">
        <v>26</v>
      </c>
      <c r="J14" s="12">
        <v>60</v>
      </c>
      <c r="K14" s="12">
        <v>60</v>
      </c>
      <c r="L14" s="12" t="s">
        <v>26</v>
      </c>
      <c r="M14" s="12">
        <v>7.2999999999999995E-2</v>
      </c>
    </row>
    <row r="15" spans="4:14" ht="15.75" x14ac:dyDescent="0.25">
      <c r="D15" s="13" t="s">
        <v>29</v>
      </c>
      <c r="E15" s="12">
        <v>166</v>
      </c>
      <c r="F15" s="12" t="s">
        <v>26</v>
      </c>
      <c r="G15" s="12">
        <v>166</v>
      </c>
      <c r="H15" s="12" t="s">
        <v>26</v>
      </c>
      <c r="I15" s="12">
        <v>166</v>
      </c>
      <c r="J15" s="12">
        <v>65</v>
      </c>
      <c r="K15" s="12">
        <v>65</v>
      </c>
      <c r="L15" s="12" t="s">
        <v>26</v>
      </c>
      <c r="M15" s="12">
        <v>7.47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7.3060999999999998</v>
      </c>
    </row>
    <row r="17" spans="4:13" ht="15.75" x14ac:dyDescent="0.25">
      <c r="D17" s="13" t="s">
        <v>31</v>
      </c>
      <c r="E17" s="12">
        <v>474</v>
      </c>
      <c r="F17" s="12">
        <v>474</v>
      </c>
      <c r="G17" s="12" t="s">
        <v>26</v>
      </c>
      <c r="H17" s="12" t="s">
        <v>26</v>
      </c>
      <c r="I17" s="12" t="s">
        <v>26</v>
      </c>
      <c r="J17" s="12">
        <v>528</v>
      </c>
      <c r="K17" s="12">
        <v>489</v>
      </c>
      <c r="L17" s="12">
        <v>39</v>
      </c>
      <c r="M17" s="12">
        <v>5.3710000000000004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 t="s">
        <v>26</v>
      </c>
    </row>
    <row r="19" spans="4:13" ht="15.75" x14ac:dyDescent="0.25">
      <c r="D19" s="13" t="s">
        <v>33</v>
      </c>
      <c r="E19" s="12">
        <v>337</v>
      </c>
      <c r="F19" s="12">
        <v>337</v>
      </c>
      <c r="G19" s="12" t="s">
        <v>26</v>
      </c>
      <c r="H19" s="12" t="s">
        <v>26</v>
      </c>
      <c r="I19" s="12" t="s">
        <v>26</v>
      </c>
      <c r="J19" s="12">
        <v>3</v>
      </c>
      <c r="K19" s="12">
        <v>3</v>
      </c>
      <c r="L19" s="12" t="s">
        <v>26</v>
      </c>
      <c r="M19" s="12">
        <v>1.72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0.83940000000000003</v>
      </c>
    </row>
    <row r="21" spans="4:13" ht="15.75" x14ac:dyDescent="0.25">
      <c r="D21" s="13" t="s">
        <v>35</v>
      </c>
      <c r="E21" s="12">
        <v>2</v>
      </c>
      <c r="F21" s="12">
        <v>2</v>
      </c>
      <c r="G21" s="12" t="s">
        <v>26</v>
      </c>
      <c r="H21" s="12" t="s">
        <v>26</v>
      </c>
      <c r="I21" s="12" t="s">
        <v>26</v>
      </c>
      <c r="J21" s="12">
        <v>961</v>
      </c>
      <c r="K21" s="12">
        <v>961</v>
      </c>
      <c r="L21" s="12" t="s">
        <v>26</v>
      </c>
      <c r="M21" s="12">
        <v>4.9595000000000002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2.93</v>
      </c>
    </row>
    <row r="23" spans="4:13" ht="15.75" x14ac:dyDescent="0.25">
      <c r="D23" s="13" t="s">
        <v>37</v>
      </c>
      <c r="E23" s="12">
        <v>898</v>
      </c>
      <c r="F23" s="12">
        <v>898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5.7926000000000002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7.5220000000000002</v>
      </c>
    </row>
    <row r="25" spans="4:13" ht="15.75" x14ac:dyDescent="0.25">
      <c r="D25" s="13" t="s">
        <v>39</v>
      </c>
      <c r="E25" s="12">
        <v>147</v>
      </c>
      <c r="F25" s="12">
        <v>147</v>
      </c>
      <c r="G25" s="12" t="s">
        <v>26</v>
      </c>
      <c r="H25" s="12" t="s">
        <v>26</v>
      </c>
      <c r="I25" s="12" t="s">
        <v>26</v>
      </c>
      <c r="J25" s="12">
        <v>55</v>
      </c>
      <c r="K25" s="12">
        <v>55</v>
      </c>
      <c r="L25" s="12" t="s">
        <v>26</v>
      </c>
      <c r="M25" s="12">
        <v>8.7554999999999996</v>
      </c>
    </row>
    <row r="26" spans="4:13" ht="15.75" x14ac:dyDescent="0.25">
      <c r="D26" s="13" t="s">
        <v>40</v>
      </c>
      <c r="E26" s="12">
        <v>274</v>
      </c>
      <c r="F26" s="12">
        <v>274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2.6249999999999999E-2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>
        <v>13</v>
      </c>
      <c r="K27" s="12">
        <v>13</v>
      </c>
      <c r="L27" s="12" t="s">
        <v>26</v>
      </c>
      <c r="M27" s="12">
        <v>0.30009999999999998</v>
      </c>
    </row>
    <row r="28" spans="4:13" ht="15.75" x14ac:dyDescent="0.25">
      <c r="D28" s="13" t="s">
        <v>42</v>
      </c>
      <c r="E28" s="12">
        <v>746</v>
      </c>
      <c r="F28" s="12">
        <v>456</v>
      </c>
      <c r="G28" s="12">
        <v>290</v>
      </c>
      <c r="H28" s="12">
        <v>200</v>
      </c>
      <c r="I28" s="12">
        <v>90</v>
      </c>
      <c r="J28" s="12">
        <v>250</v>
      </c>
      <c r="K28" s="12">
        <v>250</v>
      </c>
      <c r="L28" s="12" t="s">
        <v>26</v>
      </c>
      <c r="M28" s="12">
        <v>4.93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0.66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>
        <v>30</v>
      </c>
      <c r="K30" s="12">
        <v>30</v>
      </c>
      <c r="L30" s="12" t="s">
        <v>26</v>
      </c>
      <c r="M30" s="12">
        <v>10.240500000000001</v>
      </c>
    </row>
    <row r="31" spans="4:13" ht="15.75" x14ac:dyDescent="0.25">
      <c r="D31" s="13" t="s">
        <v>45</v>
      </c>
      <c r="E31" s="12">
        <v>1277</v>
      </c>
      <c r="F31" s="12">
        <v>965</v>
      </c>
      <c r="G31" s="12">
        <v>312</v>
      </c>
      <c r="H31" s="12">
        <v>136</v>
      </c>
      <c r="I31" s="12">
        <v>176</v>
      </c>
      <c r="J31" s="12">
        <v>140</v>
      </c>
      <c r="K31" s="12">
        <v>140</v>
      </c>
      <c r="L31" s="12" t="s">
        <v>26</v>
      </c>
      <c r="M31" s="12">
        <v>0.21190000000000001</v>
      </c>
    </row>
    <row r="32" spans="4:13" ht="15.75" x14ac:dyDescent="0.25">
      <c r="D32" s="13" t="s">
        <v>46</v>
      </c>
      <c r="E32" s="12">
        <v>4968</v>
      </c>
      <c r="F32" s="12">
        <v>4968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2E-3</v>
      </c>
    </row>
    <row r="33" spans="4:13" ht="15.75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0.20580000000000001</v>
      </c>
    </row>
    <row r="34" spans="4:13" ht="15.75" x14ac:dyDescent="0.25">
      <c r="D34" s="13" t="s">
        <v>48</v>
      </c>
      <c r="E34" s="12">
        <v>135</v>
      </c>
      <c r="F34" s="12" t="s">
        <v>26</v>
      </c>
      <c r="G34" s="12">
        <v>135</v>
      </c>
      <c r="H34" s="12">
        <v>135</v>
      </c>
      <c r="I34" s="12" t="s">
        <v>26</v>
      </c>
      <c r="J34" s="12">
        <v>280</v>
      </c>
      <c r="K34" s="12">
        <v>280</v>
      </c>
      <c r="L34" s="12" t="s">
        <v>26</v>
      </c>
      <c r="M34" s="12">
        <v>1.99</v>
      </c>
    </row>
    <row r="35" spans="4:13" ht="15.75" x14ac:dyDescent="0.25">
      <c r="D35" s="13" t="s">
        <v>49</v>
      </c>
      <c r="E35" s="12">
        <v>981</v>
      </c>
      <c r="F35" s="12">
        <v>249</v>
      </c>
      <c r="G35" s="12">
        <v>732</v>
      </c>
      <c r="H35" s="12">
        <v>732</v>
      </c>
      <c r="I35" s="12" t="s">
        <v>26</v>
      </c>
      <c r="J35" s="12">
        <v>107</v>
      </c>
      <c r="K35" s="12">
        <v>107</v>
      </c>
      <c r="L35" s="12" t="s">
        <v>26</v>
      </c>
      <c r="M35" s="12">
        <v>3.15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>
        <v>70</v>
      </c>
      <c r="K36" s="12">
        <v>70</v>
      </c>
      <c r="L36" s="12" t="s">
        <v>26</v>
      </c>
      <c r="M36" s="12" t="s">
        <v>26</v>
      </c>
    </row>
    <row r="37" spans="4:13" ht="15.75" x14ac:dyDescent="0.25">
      <c r="D37" s="13" t="s">
        <v>51</v>
      </c>
      <c r="E37" s="12">
        <v>310</v>
      </c>
      <c r="F37" s="12" t="s">
        <v>26</v>
      </c>
      <c r="G37" s="12">
        <v>310</v>
      </c>
      <c r="H37" s="12">
        <v>310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1.5662</v>
      </c>
    </row>
    <row r="38" spans="4:13" ht="15.75" x14ac:dyDescent="0.25">
      <c r="D38" s="13" t="s">
        <v>52</v>
      </c>
      <c r="E38" s="12">
        <v>2893</v>
      </c>
      <c r="F38" s="12">
        <v>2647</v>
      </c>
      <c r="G38" s="12">
        <v>246</v>
      </c>
      <c r="H38" s="12">
        <v>40</v>
      </c>
      <c r="I38" s="12">
        <v>206</v>
      </c>
      <c r="J38" s="12">
        <v>527</v>
      </c>
      <c r="K38" s="12">
        <v>527</v>
      </c>
      <c r="L38" s="12" t="s">
        <v>26</v>
      </c>
      <c r="M38" s="12">
        <v>0.78039999999999998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5.09765625" style="1" customWidth="1"/>
    <col min="6" max="6" width="8.2968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0.199218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797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14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470322.58</v>
      </c>
      <c r="F9" s="10">
        <v>366434.08</v>
      </c>
      <c r="G9" s="10">
        <v>100989.5</v>
      </c>
      <c r="H9" s="10">
        <v>77137</v>
      </c>
      <c r="I9" s="10">
        <v>23852.5</v>
      </c>
      <c r="J9" s="10">
        <v>107994.6</v>
      </c>
      <c r="K9" s="10">
        <v>102254.6</v>
      </c>
      <c r="L9" s="10">
        <v>5740</v>
      </c>
      <c r="M9" s="10">
        <v>308.31098100000003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>
        <v>100989.5</v>
      </c>
      <c r="H10" s="12">
        <v>77137</v>
      </c>
      <c r="I10" s="12">
        <v>23852.5</v>
      </c>
      <c r="J10" s="12">
        <v>107994.6</v>
      </c>
      <c r="K10" s="12">
        <v>102254.6</v>
      </c>
      <c r="L10" s="12">
        <v>5740</v>
      </c>
      <c r="M10" s="12">
        <v>308.31098100000003</v>
      </c>
    </row>
    <row r="11" spans="4:14" ht="15.75" x14ac:dyDescent="0.25">
      <c r="D11" s="13" t="s">
        <v>23</v>
      </c>
      <c r="E11" s="12">
        <v>10308.5</v>
      </c>
      <c r="F11" s="12">
        <v>8090.5</v>
      </c>
      <c r="G11" s="12">
        <v>2218</v>
      </c>
      <c r="H11" s="12" t="s">
        <v>25</v>
      </c>
      <c r="I11" s="12" t="s">
        <v>25</v>
      </c>
      <c r="J11" s="12">
        <v>4668</v>
      </c>
      <c r="K11" s="12" t="s">
        <v>25</v>
      </c>
      <c r="L11" s="12" t="s">
        <v>25</v>
      </c>
      <c r="M11" s="12">
        <v>3.0745</v>
      </c>
    </row>
    <row r="12" spans="4:14" ht="14.25" customHeight="1" x14ac:dyDescent="0.25">
      <c r="D12" s="13" t="s">
        <v>24</v>
      </c>
      <c r="E12" s="12">
        <v>16212</v>
      </c>
      <c r="F12" s="12" t="s">
        <v>25</v>
      </c>
      <c r="G12" s="12" t="s">
        <v>25</v>
      </c>
      <c r="H12" s="12" t="s">
        <v>26</v>
      </c>
      <c r="I12" s="12" t="s">
        <v>25</v>
      </c>
      <c r="J12" s="12">
        <v>2041</v>
      </c>
      <c r="K12" s="12" t="s">
        <v>25</v>
      </c>
      <c r="L12" s="12" t="s">
        <v>25</v>
      </c>
      <c r="M12" s="12">
        <v>0.48039999999999999</v>
      </c>
    </row>
    <row r="13" spans="4:14" ht="15.75" x14ac:dyDescent="0.25">
      <c r="D13" s="13" t="s">
        <v>27</v>
      </c>
      <c r="E13" s="12">
        <v>13296</v>
      </c>
      <c r="F13" s="12">
        <v>11289</v>
      </c>
      <c r="G13" s="12">
        <v>2007</v>
      </c>
      <c r="H13" s="12">
        <v>2007</v>
      </c>
      <c r="I13" s="12" t="s">
        <v>26</v>
      </c>
      <c r="J13" s="12">
        <v>208</v>
      </c>
      <c r="K13" s="12">
        <v>208</v>
      </c>
      <c r="L13" s="12" t="s">
        <v>26</v>
      </c>
      <c r="M13" s="12">
        <v>0.60589999999999999</v>
      </c>
    </row>
    <row r="14" spans="4:14" ht="15.75" x14ac:dyDescent="0.25">
      <c r="D14" s="13" t="s">
        <v>28</v>
      </c>
      <c r="E14" s="12">
        <v>25851.5</v>
      </c>
      <c r="F14" s="12">
        <v>19664</v>
      </c>
      <c r="G14" s="12">
        <v>6187.5</v>
      </c>
      <c r="H14" s="12" t="s">
        <v>25</v>
      </c>
      <c r="I14" s="12" t="s">
        <v>25</v>
      </c>
      <c r="J14" s="12">
        <v>6242</v>
      </c>
      <c r="K14" s="12" t="s">
        <v>25</v>
      </c>
      <c r="L14" s="12" t="s">
        <v>25</v>
      </c>
      <c r="M14" s="12">
        <v>11.0693</v>
      </c>
    </row>
    <row r="15" spans="4:14" ht="15.75" x14ac:dyDescent="0.25">
      <c r="D15" s="13" t="s">
        <v>29</v>
      </c>
      <c r="E15" s="12">
        <v>14022</v>
      </c>
      <c r="F15" s="12">
        <v>8975</v>
      </c>
      <c r="G15" s="12">
        <v>5047</v>
      </c>
      <c r="H15" s="12" t="s">
        <v>25</v>
      </c>
      <c r="I15" s="12" t="s">
        <v>25</v>
      </c>
      <c r="J15" s="12">
        <v>250</v>
      </c>
      <c r="K15" s="12" t="s">
        <v>25</v>
      </c>
      <c r="L15" s="12" t="s">
        <v>25</v>
      </c>
      <c r="M15" s="12">
        <v>1.4659</v>
      </c>
    </row>
    <row r="16" spans="4:14" ht="15.75" x14ac:dyDescent="0.25">
      <c r="D16" s="13" t="s">
        <v>30</v>
      </c>
      <c r="E16" s="12" t="s">
        <v>25</v>
      </c>
      <c r="F16" s="12" t="s">
        <v>25</v>
      </c>
      <c r="G16" s="12" t="s">
        <v>25</v>
      </c>
      <c r="H16" s="12" t="s">
        <v>25</v>
      </c>
      <c r="I16" s="12" t="s">
        <v>25</v>
      </c>
      <c r="J16" s="12">
        <v>1650</v>
      </c>
      <c r="K16" s="12">
        <v>1650</v>
      </c>
      <c r="L16" s="12" t="s">
        <v>26</v>
      </c>
      <c r="M16" s="12">
        <v>20.017399999999999</v>
      </c>
    </row>
    <row r="17" spans="4:13" ht="15.75" x14ac:dyDescent="0.25">
      <c r="D17" s="13" t="s">
        <v>31</v>
      </c>
      <c r="E17" s="12">
        <v>14841</v>
      </c>
      <c r="F17" s="12">
        <v>11276</v>
      </c>
      <c r="G17" s="12">
        <v>3130</v>
      </c>
      <c r="H17" s="12">
        <v>3130</v>
      </c>
      <c r="I17" s="12" t="s">
        <v>26</v>
      </c>
      <c r="J17" s="12">
        <v>5377</v>
      </c>
      <c r="K17" s="12">
        <v>4411</v>
      </c>
      <c r="L17" s="12">
        <v>966</v>
      </c>
      <c r="M17" s="12">
        <v>33.872858000000001</v>
      </c>
    </row>
    <row r="18" spans="4:13" ht="15.75" x14ac:dyDescent="0.25">
      <c r="D18" s="13" t="s">
        <v>32</v>
      </c>
      <c r="E18" s="12">
        <v>30710</v>
      </c>
      <c r="F18" s="12" t="s">
        <v>25</v>
      </c>
      <c r="G18" s="12" t="s">
        <v>25</v>
      </c>
      <c r="H18" s="12" t="s">
        <v>25</v>
      </c>
      <c r="I18" s="12" t="s">
        <v>25</v>
      </c>
      <c r="J18" s="12">
        <v>7672</v>
      </c>
      <c r="K18" s="12">
        <v>7672</v>
      </c>
      <c r="L18" s="12" t="s">
        <v>26</v>
      </c>
      <c r="M18" s="12">
        <v>2.8538999999999999</v>
      </c>
    </row>
    <row r="19" spans="4:13" ht="15.75" x14ac:dyDescent="0.25">
      <c r="D19" s="13" t="s">
        <v>33</v>
      </c>
      <c r="E19" s="12">
        <v>18540</v>
      </c>
      <c r="F19" s="12">
        <v>16298</v>
      </c>
      <c r="G19" s="12">
        <v>2242</v>
      </c>
      <c r="H19" s="12" t="s">
        <v>25</v>
      </c>
      <c r="I19" s="12" t="s">
        <v>25</v>
      </c>
      <c r="J19" s="12">
        <v>2893</v>
      </c>
      <c r="K19" s="12">
        <v>2893</v>
      </c>
      <c r="L19" s="12" t="s">
        <v>26</v>
      </c>
      <c r="M19" s="12">
        <v>0.46314700000000003</v>
      </c>
    </row>
    <row r="20" spans="4:13" ht="15.75" x14ac:dyDescent="0.25">
      <c r="D20" s="13" t="s">
        <v>34</v>
      </c>
      <c r="E20" s="12">
        <v>12420</v>
      </c>
      <c r="F20" s="12">
        <v>6337</v>
      </c>
      <c r="G20" s="12">
        <v>6083</v>
      </c>
      <c r="H20" s="12">
        <v>6083</v>
      </c>
      <c r="I20" s="12" t="s">
        <v>26</v>
      </c>
      <c r="J20" s="12">
        <v>2520</v>
      </c>
      <c r="K20" s="12">
        <v>2520</v>
      </c>
      <c r="L20" s="12" t="s">
        <v>26</v>
      </c>
      <c r="M20" s="12">
        <v>12.5428</v>
      </c>
    </row>
    <row r="21" spans="4:13" ht="15.75" x14ac:dyDescent="0.25">
      <c r="D21" s="13" t="s">
        <v>35</v>
      </c>
      <c r="E21" s="12">
        <v>23337</v>
      </c>
      <c r="F21" s="12">
        <v>17657</v>
      </c>
      <c r="G21" s="12">
        <v>5680</v>
      </c>
      <c r="H21" s="12">
        <v>4178</v>
      </c>
      <c r="I21" s="12">
        <v>1502</v>
      </c>
      <c r="J21" s="12">
        <v>4052</v>
      </c>
      <c r="K21" s="12">
        <v>3910</v>
      </c>
      <c r="L21" s="12">
        <v>142</v>
      </c>
      <c r="M21" s="12">
        <v>40.697420000000001</v>
      </c>
    </row>
    <row r="22" spans="4:13" ht="15.75" x14ac:dyDescent="0.25">
      <c r="D22" s="13" t="s">
        <v>36</v>
      </c>
      <c r="E22" s="12">
        <v>9520</v>
      </c>
      <c r="F22" s="12">
        <v>5060</v>
      </c>
      <c r="G22" s="12">
        <v>4460</v>
      </c>
      <c r="H22" s="12" t="s">
        <v>25</v>
      </c>
      <c r="I22" s="12" t="s">
        <v>25</v>
      </c>
      <c r="J22" s="12">
        <v>670</v>
      </c>
      <c r="K22" s="12">
        <v>537</v>
      </c>
      <c r="L22" s="12">
        <v>133</v>
      </c>
      <c r="M22" s="12">
        <v>18.342500000000001</v>
      </c>
    </row>
    <row r="23" spans="4:13" ht="15.75" x14ac:dyDescent="0.25">
      <c r="D23" s="13" t="s">
        <v>37</v>
      </c>
      <c r="E23" s="12">
        <v>11077</v>
      </c>
      <c r="F23" s="12">
        <v>9487</v>
      </c>
      <c r="G23" s="12">
        <v>1590</v>
      </c>
      <c r="H23" s="12" t="s">
        <v>25</v>
      </c>
      <c r="I23" s="12" t="s">
        <v>25</v>
      </c>
      <c r="J23" s="12">
        <v>3742</v>
      </c>
      <c r="K23" s="12" t="s">
        <v>25</v>
      </c>
      <c r="L23" s="12" t="s">
        <v>25</v>
      </c>
      <c r="M23" s="12">
        <v>22.965199999999999</v>
      </c>
    </row>
    <row r="24" spans="4:13" ht="15.75" x14ac:dyDescent="0.25">
      <c r="D24" s="13" t="s">
        <v>38</v>
      </c>
      <c r="E24" s="12">
        <v>18281.78</v>
      </c>
      <c r="F24" s="12">
        <v>14932.78</v>
      </c>
      <c r="G24" s="12">
        <v>2331</v>
      </c>
      <c r="H24" s="12" t="s">
        <v>25</v>
      </c>
      <c r="I24" s="12" t="s">
        <v>25</v>
      </c>
      <c r="J24" s="12">
        <v>7973.8</v>
      </c>
      <c r="K24" s="12" t="s">
        <v>25</v>
      </c>
      <c r="L24" s="12" t="s">
        <v>25</v>
      </c>
      <c r="M24" s="12">
        <v>2.0918999999999999</v>
      </c>
    </row>
    <row r="25" spans="4:13" ht="15.75" x14ac:dyDescent="0.25">
      <c r="D25" s="13" t="s">
        <v>39</v>
      </c>
      <c r="E25" s="12">
        <v>15384</v>
      </c>
      <c r="F25" s="12">
        <v>12015</v>
      </c>
      <c r="G25" s="12">
        <v>3369</v>
      </c>
      <c r="H25" s="12">
        <v>2651</v>
      </c>
      <c r="I25" s="12">
        <v>718</v>
      </c>
      <c r="J25" s="12">
        <v>6745.4</v>
      </c>
      <c r="K25" s="12">
        <v>6465.4</v>
      </c>
      <c r="L25" s="12">
        <v>280</v>
      </c>
      <c r="M25" s="12">
        <v>18.172000000000001</v>
      </c>
    </row>
    <row r="26" spans="4:13" ht="15.75" x14ac:dyDescent="0.25">
      <c r="D26" s="13" t="s">
        <v>40</v>
      </c>
      <c r="E26" s="12">
        <v>16635</v>
      </c>
      <c r="F26" s="12" t="s">
        <v>25</v>
      </c>
      <c r="G26" s="12" t="s">
        <v>25</v>
      </c>
      <c r="H26" s="12" t="s">
        <v>25</v>
      </c>
      <c r="I26" s="12" t="s">
        <v>26</v>
      </c>
      <c r="J26" s="12">
        <v>1303.4000000000001</v>
      </c>
      <c r="K26" s="12" t="s">
        <v>25</v>
      </c>
      <c r="L26" s="12" t="s">
        <v>25</v>
      </c>
      <c r="M26" s="12">
        <v>0.60699999999999998</v>
      </c>
    </row>
    <row r="27" spans="4:13" ht="15.75" x14ac:dyDescent="0.25">
      <c r="D27" s="13" t="s">
        <v>41</v>
      </c>
      <c r="E27" s="12">
        <v>7698</v>
      </c>
      <c r="F27" s="12" t="s">
        <v>25</v>
      </c>
      <c r="G27" s="12" t="s">
        <v>25</v>
      </c>
      <c r="H27" s="12" t="s">
        <v>26</v>
      </c>
      <c r="I27" s="12" t="s">
        <v>25</v>
      </c>
      <c r="J27" s="12">
        <v>2722</v>
      </c>
      <c r="K27" s="12">
        <v>2590</v>
      </c>
      <c r="L27" s="12">
        <v>132</v>
      </c>
      <c r="M27" s="12">
        <v>51.405099999999997</v>
      </c>
    </row>
    <row r="28" spans="4:13" ht="15.75" x14ac:dyDescent="0.25">
      <c r="D28" s="13" t="s">
        <v>42</v>
      </c>
      <c r="E28" s="12">
        <v>9432</v>
      </c>
      <c r="F28" s="12">
        <v>8917</v>
      </c>
      <c r="G28" s="12">
        <v>395</v>
      </c>
      <c r="H28" s="12" t="s">
        <v>25</v>
      </c>
      <c r="I28" s="12" t="s">
        <v>25</v>
      </c>
      <c r="J28" s="12">
        <v>4473</v>
      </c>
      <c r="K28" s="12" t="s">
        <v>25</v>
      </c>
      <c r="L28" s="12" t="s">
        <v>25</v>
      </c>
      <c r="M28" s="12">
        <v>6.7850999999999999</v>
      </c>
    </row>
    <row r="29" spans="4:13" ht="15.75" x14ac:dyDescent="0.25">
      <c r="D29" s="13" t="s">
        <v>43</v>
      </c>
      <c r="E29" s="12">
        <v>19028</v>
      </c>
      <c r="F29" s="12" t="s">
        <v>25</v>
      </c>
      <c r="G29" s="12" t="s">
        <v>25</v>
      </c>
      <c r="H29" s="12" t="s">
        <v>25</v>
      </c>
      <c r="I29" s="12" t="s">
        <v>26</v>
      </c>
      <c r="J29" s="12">
        <v>6873</v>
      </c>
      <c r="K29" s="12">
        <v>6453</v>
      </c>
      <c r="L29" s="12">
        <v>420</v>
      </c>
      <c r="M29" s="12">
        <v>9.2857000000000003</v>
      </c>
    </row>
    <row r="30" spans="4:13" ht="15.75" x14ac:dyDescent="0.25">
      <c r="D30" s="13" t="s">
        <v>44</v>
      </c>
      <c r="E30" s="12">
        <v>26536</v>
      </c>
      <c r="F30" s="12">
        <v>17740</v>
      </c>
      <c r="G30" s="12">
        <v>8796</v>
      </c>
      <c r="H30" s="12" t="s">
        <v>25</v>
      </c>
      <c r="I30" s="12" t="s">
        <v>25</v>
      </c>
      <c r="J30" s="12">
        <v>2272</v>
      </c>
      <c r="K30" s="12">
        <v>2272</v>
      </c>
      <c r="L30" s="12" t="s">
        <v>26</v>
      </c>
      <c r="M30" s="12">
        <v>25.082999999999998</v>
      </c>
    </row>
    <row r="31" spans="4:13" ht="15.75" x14ac:dyDescent="0.25">
      <c r="D31" s="13" t="s">
        <v>45</v>
      </c>
      <c r="E31" s="12">
        <v>25540.799999999999</v>
      </c>
      <c r="F31" s="12">
        <v>21809.8</v>
      </c>
      <c r="G31" s="12">
        <v>3731</v>
      </c>
      <c r="H31" s="12" t="s">
        <v>25</v>
      </c>
      <c r="I31" s="12" t="s">
        <v>25</v>
      </c>
      <c r="J31" s="12">
        <v>4091</v>
      </c>
      <c r="K31" s="12" t="s">
        <v>25</v>
      </c>
      <c r="L31" s="12" t="s">
        <v>25</v>
      </c>
      <c r="M31" s="12">
        <v>0.56799999999999995</v>
      </c>
    </row>
    <row r="32" spans="4:13" ht="15.75" x14ac:dyDescent="0.25">
      <c r="D32" s="13" t="s">
        <v>46</v>
      </c>
      <c r="E32" s="12">
        <v>14711</v>
      </c>
      <c r="F32" s="12">
        <v>7844</v>
      </c>
      <c r="G32" s="12">
        <v>5541</v>
      </c>
      <c r="H32" s="12" t="s">
        <v>25</v>
      </c>
      <c r="I32" s="12" t="s">
        <v>25</v>
      </c>
      <c r="J32" s="12">
        <v>5659</v>
      </c>
      <c r="K32" s="12" t="s">
        <v>25</v>
      </c>
      <c r="L32" s="12" t="s">
        <v>25</v>
      </c>
      <c r="M32" s="12">
        <v>0.248</v>
      </c>
    </row>
    <row r="33" spans="4:13" ht="15.75" x14ac:dyDescent="0.25">
      <c r="D33" s="13" t="s">
        <v>47</v>
      </c>
      <c r="E33" s="12">
        <v>19608</v>
      </c>
      <c r="F33" s="12">
        <v>15040</v>
      </c>
      <c r="G33" s="12">
        <v>4568</v>
      </c>
      <c r="H33" s="12">
        <v>4568</v>
      </c>
      <c r="I33" s="12" t="s">
        <v>26</v>
      </c>
      <c r="J33" s="12">
        <v>3924</v>
      </c>
      <c r="K33" s="12" t="s">
        <v>25</v>
      </c>
      <c r="L33" s="12" t="s">
        <v>25</v>
      </c>
      <c r="M33" s="12">
        <v>2.6835</v>
      </c>
    </row>
    <row r="34" spans="4:13" ht="15.75" x14ac:dyDescent="0.25">
      <c r="D34" s="13" t="s">
        <v>48</v>
      </c>
      <c r="E34" s="12">
        <v>12812</v>
      </c>
      <c r="F34" s="12">
        <v>5122</v>
      </c>
      <c r="G34" s="12">
        <v>7690</v>
      </c>
      <c r="H34" s="12">
        <v>4350</v>
      </c>
      <c r="I34" s="12">
        <v>3340</v>
      </c>
      <c r="J34" s="12">
        <v>8822</v>
      </c>
      <c r="K34" s="12">
        <v>8504</v>
      </c>
      <c r="L34" s="12">
        <v>318</v>
      </c>
      <c r="M34" s="12">
        <v>0.62026300000000001</v>
      </c>
    </row>
    <row r="35" spans="4:13" ht="15.75" x14ac:dyDescent="0.25">
      <c r="D35" s="13" t="s">
        <v>49</v>
      </c>
      <c r="E35" s="12">
        <v>26467</v>
      </c>
      <c r="F35" s="12">
        <v>24300</v>
      </c>
      <c r="G35" s="12">
        <v>2167</v>
      </c>
      <c r="H35" s="12" t="s">
        <v>25</v>
      </c>
      <c r="I35" s="12" t="s">
        <v>25</v>
      </c>
      <c r="J35" s="12">
        <v>1998</v>
      </c>
      <c r="K35" s="12">
        <v>1998</v>
      </c>
      <c r="L35" s="12" t="s">
        <v>26</v>
      </c>
      <c r="M35" s="12">
        <v>6.4577999999999998</v>
      </c>
    </row>
    <row r="36" spans="4:13" ht="15.75" x14ac:dyDescent="0.25">
      <c r="D36" s="13" t="s">
        <v>50</v>
      </c>
      <c r="E36" s="12">
        <v>15676</v>
      </c>
      <c r="F36" s="12" t="s">
        <v>25</v>
      </c>
      <c r="G36" s="12" t="s">
        <v>25</v>
      </c>
      <c r="H36" s="12" t="s">
        <v>25</v>
      </c>
      <c r="I36" s="12" t="s">
        <v>26</v>
      </c>
      <c r="J36" s="12">
        <v>3780</v>
      </c>
      <c r="K36" s="12">
        <v>3780</v>
      </c>
      <c r="L36" s="12" t="s">
        <v>26</v>
      </c>
      <c r="M36" s="12">
        <v>10.661541999999999</v>
      </c>
    </row>
    <row r="37" spans="4:13" ht="15.75" x14ac:dyDescent="0.25">
      <c r="D37" s="13" t="s">
        <v>51</v>
      </c>
      <c r="E37" s="12">
        <v>19147</v>
      </c>
      <c r="F37" s="12">
        <v>8036</v>
      </c>
      <c r="G37" s="12">
        <v>11111</v>
      </c>
      <c r="H37" s="12">
        <v>11111</v>
      </c>
      <c r="I37" s="12" t="s">
        <v>26</v>
      </c>
      <c r="J37" s="12">
        <v>208</v>
      </c>
      <c r="K37" s="12" t="s">
        <v>25</v>
      </c>
      <c r="L37" s="12" t="s">
        <v>25</v>
      </c>
      <c r="M37" s="12">
        <v>1.1271</v>
      </c>
    </row>
    <row r="38" spans="4:13" ht="15.75" x14ac:dyDescent="0.25">
      <c r="D38" s="13" t="s">
        <v>52</v>
      </c>
      <c r="E38" s="12">
        <v>16769</v>
      </c>
      <c r="F38" s="12">
        <v>14364</v>
      </c>
      <c r="G38" s="12">
        <v>2405</v>
      </c>
      <c r="H38" s="12">
        <v>1548</v>
      </c>
      <c r="I38" s="12">
        <v>857</v>
      </c>
      <c r="J38" s="12">
        <v>5165</v>
      </c>
      <c r="K38" s="12">
        <v>4045</v>
      </c>
      <c r="L38" s="12">
        <v>1120</v>
      </c>
      <c r="M38" s="12">
        <v>4.0637509999999999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5" style="1" customWidth="1"/>
    <col min="6" max="6" width="8.3984375" style="1" customWidth="1"/>
    <col min="7" max="7" width="7.69921875" style="1" customWidth="1"/>
    <col min="8" max="8" width="8.19921875" style="1" customWidth="1"/>
    <col min="9" max="9" width="7.796875" style="1" customWidth="1"/>
    <col min="10" max="10" width="9.7968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798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99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88849.1</v>
      </c>
      <c r="F9" s="10">
        <v>83811.100000000006</v>
      </c>
      <c r="G9" s="10">
        <v>5038</v>
      </c>
      <c r="H9" s="10">
        <v>5038</v>
      </c>
      <c r="I9" s="10" t="s">
        <v>26</v>
      </c>
      <c r="J9" s="10">
        <v>3253</v>
      </c>
      <c r="K9" s="10" t="s">
        <v>25</v>
      </c>
      <c r="L9" s="10" t="s">
        <v>25</v>
      </c>
      <c r="M9" s="10">
        <v>6.0004999999999997</v>
      </c>
    </row>
    <row r="10" spans="4:14" ht="15.75" x14ac:dyDescent="0.25">
      <c r="D10" s="11" t="s">
        <v>22</v>
      </c>
      <c r="E10" s="12">
        <v>88849.1</v>
      </c>
      <c r="F10" s="12">
        <v>83811.100000000006</v>
      </c>
      <c r="G10" s="12">
        <v>5038</v>
      </c>
      <c r="H10" s="12">
        <v>5038</v>
      </c>
      <c r="I10" s="12" t="s">
        <v>26</v>
      </c>
      <c r="J10" s="12">
        <v>3253</v>
      </c>
      <c r="K10" s="12" t="s">
        <v>25</v>
      </c>
      <c r="L10" s="12" t="s">
        <v>25</v>
      </c>
      <c r="M10" s="12">
        <v>6.0004999999999997</v>
      </c>
    </row>
    <row r="11" spans="4:14" ht="15.75" x14ac:dyDescent="0.25">
      <c r="D11" s="13" t="s">
        <v>23</v>
      </c>
      <c r="E11" s="12" t="s">
        <v>25</v>
      </c>
      <c r="F11" s="12" t="s">
        <v>25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0.45469999999999999</v>
      </c>
    </row>
    <row r="12" spans="4:14" ht="15.75" customHeight="1" x14ac:dyDescent="0.25">
      <c r="D12" s="13" t="s">
        <v>24</v>
      </c>
      <c r="E12" s="12" t="s">
        <v>25</v>
      </c>
      <c r="F12" s="12" t="s">
        <v>25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 t="s">
        <v>26</v>
      </c>
    </row>
    <row r="13" spans="4:14" ht="15.75" x14ac:dyDescent="0.25">
      <c r="D13" s="13" t="s">
        <v>27</v>
      </c>
      <c r="E13" s="12">
        <v>3781</v>
      </c>
      <c r="F13" s="12" t="s">
        <v>25</v>
      </c>
      <c r="G13" s="12" t="s">
        <v>25</v>
      </c>
      <c r="H13" s="12" t="s">
        <v>25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</row>
    <row r="14" spans="4:14" ht="15.75" x14ac:dyDescent="0.25">
      <c r="D14" s="13" t="s">
        <v>28</v>
      </c>
      <c r="E14" s="12">
        <v>1758</v>
      </c>
      <c r="F14" s="12">
        <v>1758</v>
      </c>
      <c r="G14" s="12" t="s">
        <v>26</v>
      </c>
      <c r="H14" s="12" t="s">
        <v>26</v>
      </c>
      <c r="I14" s="12" t="s">
        <v>26</v>
      </c>
      <c r="J14" s="12" t="s">
        <v>25</v>
      </c>
      <c r="K14" s="12" t="s">
        <v>25</v>
      </c>
      <c r="L14" s="12" t="s">
        <v>26</v>
      </c>
      <c r="M14" s="12" t="s">
        <v>25</v>
      </c>
    </row>
    <row r="15" spans="4:14" ht="15.75" x14ac:dyDescent="0.25">
      <c r="D15" s="13" t="s">
        <v>29</v>
      </c>
      <c r="E15" s="12" t="s">
        <v>25</v>
      </c>
      <c r="F15" s="12" t="s">
        <v>25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0.18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 t="s">
        <v>25</v>
      </c>
    </row>
    <row r="17" spans="4:13" ht="15.75" x14ac:dyDescent="0.25">
      <c r="D17" s="13" t="s">
        <v>31</v>
      </c>
      <c r="E17" s="12" t="s">
        <v>25</v>
      </c>
      <c r="F17" s="12" t="s">
        <v>25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0.23810000000000001</v>
      </c>
    </row>
    <row r="18" spans="4:13" ht="15.75" x14ac:dyDescent="0.25">
      <c r="D18" s="13" t="s">
        <v>32</v>
      </c>
      <c r="E18" s="12" t="s">
        <v>25</v>
      </c>
      <c r="F18" s="12" t="s">
        <v>25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0.18</v>
      </c>
    </row>
    <row r="19" spans="4:13" ht="15.75" x14ac:dyDescent="0.25">
      <c r="D19" s="13" t="s">
        <v>33</v>
      </c>
      <c r="E19" s="12" t="s">
        <v>25</v>
      </c>
      <c r="F19" s="12" t="s">
        <v>25</v>
      </c>
      <c r="G19" s="12" t="s">
        <v>26</v>
      </c>
      <c r="H19" s="12" t="s">
        <v>26</v>
      </c>
      <c r="I19" s="12" t="s">
        <v>26</v>
      </c>
      <c r="J19" s="12" t="s">
        <v>25</v>
      </c>
      <c r="K19" s="12" t="s">
        <v>25</v>
      </c>
      <c r="L19" s="12" t="s">
        <v>26</v>
      </c>
      <c r="M19" s="12" t="s">
        <v>26</v>
      </c>
    </row>
    <row r="20" spans="4:13" ht="15.75" x14ac:dyDescent="0.25">
      <c r="D20" s="13" t="s">
        <v>34</v>
      </c>
      <c r="E20" s="12">
        <v>1274</v>
      </c>
      <c r="F20" s="12" t="s">
        <v>25</v>
      </c>
      <c r="G20" s="12" t="s">
        <v>25</v>
      </c>
      <c r="H20" s="12" t="s">
        <v>25</v>
      </c>
      <c r="I20" s="12" t="s">
        <v>26</v>
      </c>
      <c r="J20" s="12" t="s">
        <v>26</v>
      </c>
      <c r="K20" s="12" t="s">
        <v>26</v>
      </c>
      <c r="L20" s="12" t="s">
        <v>26</v>
      </c>
      <c r="M20" s="12" t="s">
        <v>25</v>
      </c>
    </row>
    <row r="21" spans="4:13" ht="15.75" x14ac:dyDescent="0.25">
      <c r="D21" s="13" t="s">
        <v>35</v>
      </c>
      <c r="E21" s="12">
        <v>2054</v>
      </c>
      <c r="F21" s="12" t="s">
        <v>25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25</v>
      </c>
      <c r="L21" s="12" t="s">
        <v>26</v>
      </c>
      <c r="M21" s="12" t="s">
        <v>25</v>
      </c>
    </row>
    <row r="22" spans="4:13" ht="15.75" x14ac:dyDescent="0.25">
      <c r="D22" s="13" t="s">
        <v>36</v>
      </c>
      <c r="E22" s="12" t="s">
        <v>25</v>
      </c>
      <c r="F22" s="12" t="s">
        <v>25</v>
      </c>
      <c r="G22" s="12" t="s">
        <v>26</v>
      </c>
      <c r="H22" s="12" t="s">
        <v>26</v>
      </c>
      <c r="I22" s="12" t="s">
        <v>26</v>
      </c>
      <c r="J22" s="12" t="s">
        <v>25</v>
      </c>
      <c r="K22" s="12" t="s">
        <v>26</v>
      </c>
      <c r="L22" s="12" t="s">
        <v>25</v>
      </c>
      <c r="M22" s="12">
        <v>0.1</v>
      </c>
    </row>
    <row r="23" spans="4:13" ht="15.75" x14ac:dyDescent="0.25">
      <c r="D23" s="13" t="s">
        <v>37</v>
      </c>
      <c r="E23" s="12" t="s">
        <v>25</v>
      </c>
      <c r="F23" s="12" t="s">
        <v>25</v>
      </c>
      <c r="G23" s="12" t="s">
        <v>26</v>
      </c>
      <c r="H23" s="12" t="s">
        <v>26</v>
      </c>
      <c r="I23" s="12" t="s">
        <v>26</v>
      </c>
      <c r="J23" s="12" t="s">
        <v>25</v>
      </c>
      <c r="K23" s="12" t="s">
        <v>25</v>
      </c>
      <c r="L23" s="12" t="s">
        <v>26</v>
      </c>
      <c r="M23" s="12" t="s">
        <v>25</v>
      </c>
    </row>
    <row r="24" spans="4:13" ht="15.75" x14ac:dyDescent="0.25">
      <c r="D24" s="13" t="s">
        <v>38</v>
      </c>
      <c r="E24" s="12">
        <v>6165.8</v>
      </c>
      <c r="F24" s="12">
        <v>6165.8</v>
      </c>
      <c r="G24" s="12" t="s">
        <v>26</v>
      </c>
      <c r="H24" s="12" t="s">
        <v>26</v>
      </c>
      <c r="I24" s="12" t="s">
        <v>26</v>
      </c>
      <c r="J24" s="12" t="s">
        <v>25</v>
      </c>
      <c r="K24" s="12" t="s">
        <v>25</v>
      </c>
      <c r="L24" s="12" t="s">
        <v>26</v>
      </c>
      <c r="M24" s="12">
        <v>0.24</v>
      </c>
    </row>
    <row r="25" spans="4:13" ht="15.75" x14ac:dyDescent="0.25">
      <c r="D25" s="13" t="s">
        <v>39</v>
      </c>
      <c r="E25" s="12" t="s">
        <v>25</v>
      </c>
      <c r="F25" s="12" t="s">
        <v>25</v>
      </c>
      <c r="G25" s="12" t="s">
        <v>26</v>
      </c>
      <c r="H25" s="12" t="s">
        <v>26</v>
      </c>
      <c r="I25" s="12" t="s">
        <v>26</v>
      </c>
      <c r="J25" s="12" t="s">
        <v>25</v>
      </c>
      <c r="K25" s="12" t="s">
        <v>25</v>
      </c>
      <c r="L25" s="12" t="s">
        <v>26</v>
      </c>
      <c r="M25" s="12" t="s">
        <v>25</v>
      </c>
    </row>
    <row r="26" spans="4:13" ht="15.75" x14ac:dyDescent="0.25">
      <c r="D26" s="13" t="s">
        <v>40</v>
      </c>
      <c r="E26" s="12" t="s">
        <v>25</v>
      </c>
      <c r="F26" s="12" t="s">
        <v>25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25</v>
      </c>
      <c r="L26" s="12" t="s">
        <v>26</v>
      </c>
      <c r="M26" s="12" t="s">
        <v>26</v>
      </c>
    </row>
    <row r="27" spans="4:13" ht="15.75" x14ac:dyDescent="0.25">
      <c r="D27" s="13" t="s">
        <v>41</v>
      </c>
      <c r="E27" s="12" t="s">
        <v>25</v>
      </c>
      <c r="F27" s="12" t="s">
        <v>25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>
        <v>0.18</v>
      </c>
    </row>
    <row r="28" spans="4:13" ht="15.75" x14ac:dyDescent="0.25">
      <c r="D28" s="13" t="s">
        <v>42</v>
      </c>
      <c r="E28" s="12" t="s">
        <v>25</v>
      </c>
      <c r="F28" s="12" t="s">
        <v>25</v>
      </c>
      <c r="G28" s="12" t="s">
        <v>26</v>
      </c>
      <c r="H28" s="12" t="s">
        <v>26</v>
      </c>
      <c r="I28" s="12" t="s">
        <v>26</v>
      </c>
      <c r="J28" s="12" t="s">
        <v>25</v>
      </c>
      <c r="K28" s="12" t="s">
        <v>25</v>
      </c>
      <c r="L28" s="12" t="s">
        <v>26</v>
      </c>
      <c r="M28" s="12" t="s">
        <v>25</v>
      </c>
    </row>
    <row r="29" spans="4:13" ht="15.75" x14ac:dyDescent="0.25">
      <c r="D29" s="13" t="s">
        <v>43</v>
      </c>
      <c r="E29" s="12" t="s">
        <v>25</v>
      </c>
      <c r="F29" s="12" t="s">
        <v>26</v>
      </c>
      <c r="G29" s="12" t="s">
        <v>25</v>
      </c>
      <c r="H29" s="12" t="s">
        <v>25</v>
      </c>
      <c r="I29" s="12" t="s">
        <v>26</v>
      </c>
      <c r="J29" s="12">
        <v>537</v>
      </c>
      <c r="K29" s="12">
        <v>537</v>
      </c>
      <c r="L29" s="12" t="s">
        <v>26</v>
      </c>
      <c r="M29" s="12">
        <v>5.7500000000000002E-2</v>
      </c>
    </row>
    <row r="30" spans="4:13" ht="15.75" x14ac:dyDescent="0.25">
      <c r="D30" s="13" t="s">
        <v>44</v>
      </c>
      <c r="E30" s="12">
        <v>7079</v>
      </c>
      <c r="F30" s="12" t="s">
        <v>25</v>
      </c>
      <c r="G30" s="12" t="s">
        <v>25</v>
      </c>
      <c r="H30" s="12" t="s">
        <v>25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2.3220000000000001</v>
      </c>
    </row>
    <row r="31" spans="4:13" ht="15.75" x14ac:dyDescent="0.25">
      <c r="D31" s="13" t="s">
        <v>45</v>
      </c>
      <c r="E31" s="12">
        <v>6643.3</v>
      </c>
      <c r="F31" s="12" t="s">
        <v>25</v>
      </c>
      <c r="G31" s="12" t="s">
        <v>25</v>
      </c>
      <c r="H31" s="12" t="s">
        <v>25</v>
      </c>
      <c r="I31" s="12" t="s">
        <v>26</v>
      </c>
      <c r="J31" s="12" t="s">
        <v>25</v>
      </c>
      <c r="K31" s="12" t="s">
        <v>25</v>
      </c>
      <c r="L31" s="12" t="s">
        <v>26</v>
      </c>
      <c r="M31" s="12" t="s">
        <v>25</v>
      </c>
    </row>
    <row r="32" spans="4:13" ht="15.75" x14ac:dyDescent="0.25">
      <c r="D32" s="13" t="s">
        <v>46</v>
      </c>
      <c r="E32" s="12" t="s">
        <v>25</v>
      </c>
      <c r="F32" s="12" t="s">
        <v>25</v>
      </c>
      <c r="G32" s="12" t="s">
        <v>25</v>
      </c>
      <c r="H32" s="12" t="s">
        <v>25</v>
      </c>
      <c r="I32" s="12" t="s">
        <v>26</v>
      </c>
      <c r="J32" s="12" t="s">
        <v>25</v>
      </c>
      <c r="K32" s="12" t="s">
        <v>25</v>
      </c>
      <c r="L32" s="12" t="s">
        <v>26</v>
      </c>
      <c r="M32" s="12">
        <v>0.11799999999999999</v>
      </c>
    </row>
    <row r="33" spans="4:13" ht="15.75" x14ac:dyDescent="0.25">
      <c r="D33" s="13" t="s">
        <v>47</v>
      </c>
      <c r="E33" s="12" t="s">
        <v>25</v>
      </c>
      <c r="F33" s="12" t="s">
        <v>25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 t="s">
        <v>26</v>
      </c>
    </row>
    <row r="34" spans="4:13" ht="15.75" x14ac:dyDescent="0.25">
      <c r="D34" s="13" t="s">
        <v>48</v>
      </c>
      <c r="E34" s="12" t="s">
        <v>25</v>
      </c>
      <c r="F34" s="12" t="s">
        <v>26</v>
      </c>
      <c r="G34" s="12" t="s">
        <v>25</v>
      </c>
      <c r="H34" s="12" t="s">
        <v>25</v>
      </c>
      <c r="I34" s="12" t="s">
        <v>26</v>
      </c>
      <c r="J34" s="12" t="s">
        <v>25</v>
      </c>
      <c r="K34" s="12" t="s">
        <v>25</v>
      </c>
      <c r="L34" s="12" t="s">
        <v>26</v>
      </c>
      <c r="M34" s="12" t="s">
        <v>26</v>
      </c>
    </row>
    <row r="35" spans="4:13" ht="15.75" x14ac:dyDescent="0.25">
      <c r="D35" s="13" t="s">
        <v>49</v>
      </c>
      <c r="E35" s="12" t="s">
        <v>25</v>
      </c>
      <c r="F35" s="12" t="s">
        <v>25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 t="s">
        <v>26</v>
      </c>
    </row>
    <row r="36" spans="4:13" ht="15.75" x14ac:dyDescent="0.25">
      <c r="D36" s="13" t="s">
        <v>50</v>
      </c>
      <c r="E36" s="12">
        <v>4809</v>
      </c>
      <c r="F36" s="12">
        <v>4809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 t="s">
        <v>25</v>
      </c>
    </row>
    <row r="37" spans="4:13" ht="15.75" x14ac:dyDescent="0.25">
      <c r="D37" s="13" t="s">
        <v>51</v>
      </c>
      <c r="E37" s="12">
        <v>6485</v>
      </c>
      <c r="F37" s="12">
        <v>4068</v>
      </c>
      <c r="G37" s="12">
        <v>2417</v>
      </c>
      <c r="H37" s="12">
        <v>2417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1.0770999999999999</v>
      </c>
    </row>
    <row r="38" spans="4:13" ht="15.75" x14ac:dyDescent="0.25">
      <c r="D38" s="13" t="s">
        <v>52</v>
      </c>
      <c r="E38" s="12" t="s">
        <v>25</v>
      </c>
      <c r="F38" s="12" t="s">
        <v>25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0.11849999999999999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69921875" style="1" customWidth="1"/>
    <col min="6" max="6" width="8.2968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799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8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107134.5</v>
      </c>
      <c r="F9" s="10">
        <v>71443</v>
      </c>
      <c r="G9" s="10">
        <v>35371.5</v>
      </c>
      <c r="H9" s="10">
        <v>27422</v>
      </c>
      <c r="I9" s="10">
        <v>7949.5</v>
      </c>
      <c r="J9" s="10">
        <v>40475.600000000006</v>
      </c>
      <c r="K9" s="10" t="s">
        <v>25</v>
      </c>
      <c r="L9" s="10" t="s">
        <v>25</v>
      </c>
      <c r="M9" s="10">
        <v>34.760800000000003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>
        <v>35371.5</v>
      </c>
      <c r="H10" s="12">
        <v>27422</v>
      </c>
      <c r="I10" s="12">
        <v>7949.5</v>
      </c>
      <c r="J10" s="12">
        <v>40475.600000000006</v>
      </c>
      <c r="K10" s="12" t="s">
        <v>25</v>
      </c>
      <c r="L10" s="12" t="s">
        <v>25</v>
      </c>
      <c r="M10" s="12">
        <v>34.760800000000003</v>
      </c>
    </row>
    <row r="11" spans="4:14" ht="15.75" x14ac:dyDescent="0.25">
      <c r="D11" s="13" t="s">
        <v>23</v>
      </c>
      <c r="E11" s="12" t="s">
        <v>25</v>
      </c>
      <c r="F11" s="12" t="s">
        <v>25</v>
      </c>
      <c r="G11" s="12" t="s">
        <v>25</v>
      </c>
      <c r="H11" s="12" t="s">
        <v>25</v>
      </c>
      <c r="I11" s="12" t="s">
        <v>26</v>
      </c>
      <c r="J11" s="12" t="s">
        <v>25</v>
      </c>
      <c r="K11" s="12" t="s">
        <v>25</v>
      </c>
      <c r="L11" s="12" t="s">
        <v>26</v>
      </c>
      <c r="M11" s="12">
        <v>1.55E-2</v>
      </c>
    </row>
    <row r="12" spans="4:14" ht="18.75" customHeight="1" x14ac:dyDescent="0.25">
      <c r="D12" s="13" t="s">
        <v>24</v>
      </c>
      <c r="E12" s="12" t="s">
        <v>25</v>
      </c>
      <c r="F12" s="12" t="s">
        <v>25</v>
      </c>
      <c r="G12" s="12" t="s">
        <v>25</v>
      </c>
      <c r="H12" s="12" t="s">
        <v>26</v>
      </c>
      <c r="I12" s="12" t="s">
        <v>25</v>
      </c>
      <c r="J12" s="12" t="s">
        <v>25</v>
      </c>
      <c r="K12" s="12" t="s">
        <v>25</v>
      </c>
      <c r="L12" s="12" t="s">
        <v>26</v>
      </c>
      <c r="M12" s="12" t="s">
        <v>25</v>
      </c>
    </row>
    <row r="13" spans="4:14" ht="15.75" x14ac:dyDescent="0.25">
      <c r="D13" s="13" t="s">
        <v>27</v>
      </c>
      <c r="E13" s="12">
        <v>4051</v>
      </c>
      <c r="F13" s="12">
        <v>2463</v>
      </c>
      <c r="G13" s="12">
        <v>1588</v>
      </c>
      <c r="H13" s="12">
        <v>1588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</row>
    <row r="14" spans="4:14" ht="15.75" x14ac:dyDescent="0.25">
      <c r="D14" s="13" t="s">
        <v>28</v>
      </c>
      <c r="E14" s="12">
        <v>9803.5</v>
      </c>
      <c r="F14" s="12">
        <v>6897</v>
      </c>
      <c r="G14" s="12">
        <v>2906.5</v>
      </c>
      <c r="H14" s="12" t="s">
        <v>25</v>
      </c>
      <c r="I14" s="12" t="s">
        <v>25</v>
      </c>
      <c r="J14" s="12">
        <v>3428</v>
      </c>
      <c r="K14" s="12" t="s">
        <v>25</v>
      </c>
      <c r="L14" s="12" t="s">
        <v>25</v>
      </c>
      <c r="M14" s="12" t="s">
        <v>25</v>
      </c>
    </row>
    <row r="15" spans="4:14" ht="15.75" x14ac:dyDescent="0.25">
      <c r="D15" s="13" t="s">
        <v>29</v>
      </c>
      <c r="E15" s="12" t="s">
        <v>25</v>
      </c>
      <c r="F15" s="12" t="s">
        <v>25</v>
      </c>
      <c r="G15" s="12" t="s">
        <v>25</v>
      </c>
      <c r="H15" s="12" t="s">
        <v>26</v>
      </c>
      <c r="I15" s="12" t="s">
        <v>25</v>
      </c>
      <c r="J15" s="12" t="s">
        <v>25</v>
      </c>
      <c r="K15" s="12" t="s">
        <v>25</v>
      </c>
      <c r="L15" s="12" t="s">
        <v>25</v>
      </c>
      <c r="M15" s="12" t="s">
        <v>26</v>
      </c>
    </row>
    <row r="16" spans="4:14" ht="15.75" x14ac:dyDescent="0.25">
      <c r="D16" s="13" t="s">
        <v>30</v>
      </c>
      <c r="E16" s="12" t="s">
        <v>25</v>
      </c>
      <c r="F16" s="12" t="s">
        <v>25</v>
      </c>
      <c r="G16" s="12" t="s">
        <v>26</v>
      </c>
      <c r="H16" s="12" t="s">
        <v>26</v>
      </c>
      <c r="I16" s="12" t="s">
        <v>26</v>
      </c>
      <c r="J16" s="12" t="s">
        <v>25</v>
      </c>
      <c r="K16" s="12" t="s">
        <v>25</v>
      </c>
      <c r="L16" s="12" t="s">
        <v>26</v>
      </c>
      <c r="M16" s="12">
        <v>0.77649999999999997</v>
      </c>
    </row>
    <row r="17" spans="4:13" ht="15.75" x14ac:dyDescent="0.25">
      <c r="D17" s="13" t="s">
        <v>31</v>
      </c>
      <c r="E17" s="12" t="s">
        <v>25</v>
      </c>
      <c r="F17" s="12" t="s">
        <v>25</v>
      </c>
      <c r="G17" s="12" t="s">
        <v>25</v>
      </c>
      <c r="H17" s="12" t="s">
        <v>25</v>
      </c>
      <c r="I17" s="12" t="s">
        <v>26</v>
      </c>
      <c r="J17" s="12" t="s">
        <v>25</v>
      </c>
      <c r="K17" s="12" t="s">
        <v>25</v>
      </c>
      <c r="L17" s="12" t="s">
        <v>25</v>
      </c>
      <c r="M17" s="12" t="s">
        <v>26</v>
      </c>
    </row>
    <row r="18" spans="4:13" ht="15.75" x14ac:dyDescent="0.25">
      <c r="D18" s="13" t="s">
        <v>32</v>
      </c>
      <c r="E18" s="12" t="s">
        <v>25</v>
      </c>
      <c r="F18" s="12" t="s">
        <v>25</v>
      </c>
      <c r="G18" s="12" t="s">
        <v>25</v>
      </c>
      <c r="H18" s="12" t="s">
        <v>25</v>
      </c>
      <c r="I18" s="12" t="s">
        <v>26</v>
      </c>
      <c r="J18" s="12">
        <v>5337</v>
      </c>
      <c r="K18" s="12">
        <v>5337</v>
      </c>
      <c r="L18" s="12" t="s">
        <v>26</v>
      </c>
      <c r="M18" s="12" t="s">
        <v>26</v>
      </c>
    </row>
    <row r="19" spans="4:13" ht="15.75" x14ac:dyDescent="0.25">
      <c r="D19" s="13" t="s">
        <v>33</v>
      </c>
      <c r="E19" s="12" t="s">
        <v>25</v>
      </c>
      <c r="F19" s="12" t="s">
        <v>25</v>
      </c>
      <c r="G19" s="12" t="s">
        <v>25</v>
      </c>
      <c r="H19" s="12" t="s">
        <v>25</v>
      </c>
      <c r="I19" s="12" t="s">
        <v>25</v>
      </c>
      <c r="J19" s="12" t="s">
        <v>25</v>
      </c>
      <c r="K19" s="12" t="s">
        <v>25</v>
      </c>
      <c r="L19" s="12" t="s">
        <v>26</v>
      </c>
      <c r="M19" s="12" t="s">
        <v>26</v>
      </c>
    </row>
    <row r="20" spans="4:13" ht="15.75" x14ac:dyDescent="0.25">
      <c r="D20" s="13" t="s">
        <v>34</v>
      </c>
      <c r="E20" s="12">
        <v>3536</v>
      </c>
      <c r="F20" s="12" t="s">
        <v>25</v>
      </c>
      <c r="G20" s="12" t="s">
        <v>25</v>
      </c>
      <c r="H20" s="12" t="s">
        <v>25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5.9642999999999997</v>
      </c>
    </row>
    <row r="21" spans="4:13" ht="15.75" x14ac:dyDescent="0.25">
      <c r="D21" s="13" t="s">
        <v>35</v>
      </c>
      <c r="E21" s="12">
        <v>6563</v>
      </c>
      <c r="F21" s="12" t="s">
        <v>25</v>
      </c>
      <c r="G21" s="12" t="s">
        <v>25</v>
      </c>
      <c r="H21" s="12" t="s">
        <v>25</v>
      </c>
      <c r="I21" s="12" t="s">
        <v>25</v>
      </c>
      <c r="J21" s="12" t="s">
        <v>25</v>
      </c>
      <c r="K21" s="12" t="s">
        <v>25</v>
      </c>
      <c r="L21" s="12" t="s">
        <v>25</v>
      </c>
      <c r="M21" s="12" t="s">
        <v>25</v>
      </c>
    </row>
    <row r="22" spans="4:13" ht="15.75" x14ac:dyDescent="0.25">
      <c r="D22" s="13" t="s">
        <v>36</v>
      </c>
      <c r="E22" s="12" t="s">
        <v>25</v>
      </c>
      <c r="F22" s="12" t="s">
        <v>25</v>
      </c>
      <c r="G22" s="12" t="s">
        <v>25</v>
      </c>
      <c r="H22" s="12" t="s">
        <v>25</v>
      </c>
      <c r="I22" s="12" t="s">
        <v>25</v>
      </c>
      <c r="J22" s="12" t="s">
        <v>25</v>
      </c>
      <c r="K22" s="12" t="s">
        <v>25</v>
      </c>
      <c r="L22" s="12" t="s">
        <v>26</v>
      </c>
      <c r="M22" s="12" t="s">
        <v>25</v>
      </c>
    </row>
    <row r="23" spans="4:13" ht="15.75" x14ac:dyDescent="0.25">
      <c r="D23" s="13" t="s">
        <v>37</v>
      </c>
      <c r="E23" s="12" t="s">
        <v>25</v>
      </c>
      <c r="F23" s="12" t="s">
        <v>25</v>
      </c>
      <c r="G23" s="12" t="s">
        <v>25</v>
      </c>
      <c r="H23" s="12" t="s">
        <v>25</v>
      </c>
      <c r="I23" s="12" t="s">
        <v>25</v>
      </c>
      <c r="J23" s="12" t="s">
        <v>25</v>
      </c>
      <c r="K23" s="12" t="s">
        <v>25</v>
      </c>
      <c r="L23" s="12" t="s">
        <v>26</v>
      </c>
      <c r="M23" s="12">
        <v>0.23519999999999999</v>
      </c>
    </row>
    <row r="24" spans="4:13" ht="15.75" x14ac:dyDescent="0.25">
      <c r="D24" s="13" t="s">
        <v>38</v>
      </c>
      <c r="E24" s="12">
        <v>5884</v>
      </c>
      <c r="F24" s="12">
        <v>4066</v>
      </c>
      <c r="G24" s="12">
        <v>1498</v>
      </c>
      <c r="H24" s="12" t="s">
        <v>25</v>
      </c>
      <c r="I24" s="12" t="s">
        <v>25</v>
      </c>
      <c r="J24" s="12" t="s">
        <v>25</v>
      </c>
      <c r="K24" s="12" t="s">
        <v>25</v>
      </c>
      <c r="L24" s="12" t="s">
        <v>26</v>
      </c>
      <c r="M24" s="12" t="s">
        <v>26</v>
      </c>
    </row>
    <row r="25" spans="4:13" ht="15.75" x14ac:dyDescent="0.25">
      <c r="D25" s="13" t="s">
        <v>39</v>
      </c>
      <c r="E25" s="12" t="s">
        <v>25</v>
      </c>
      <c r="F25" s="12" t="s">
        <v>25</v>
      </c>
      <c r="G25" s="12" t="s">
        <v>25</v>
      </c>
      <c r="H25" s="12" t="s">
        <v>25</v>
      </c>
      <c r="I25" s="12" t="s">
        <v>25</v>
      </c>
      <c r="J25" s="12" t="s">
        <v>25</v>
      </c>
      <c r="K25" s="12" t="s">
        <v>25</v>
      </c>
      <c r="L25" s="12" t="s">
        <v>25</v>
      </c>
      <c r="M25" s="12">
        <v>12.851000000000001</v>
      </c>
    </row>
    <row r="26" spans="4:13" ht="15.75" x14ac:dyDescent="0.25">
      <c r="D26" s="13" t="s">
        <v>40</v>
      </c>
      <c r="E26" s="12">
        <v>6412</v>
      </c>
      <c r="F26" s="12" t="s">
        <v>25</v>
      </c>
      <c r="G26" s="12" t="s">
        <v>25</v>
      </c>
      <c r="H26" s="12" t="s">
        <v>25</v>
      </c>
      <c r="I26" s="12" t="s">
        <v>26</v>
      </c>
      <c r="J26" s="12" t="s">
        <v>25</v>
      </c>
      <c r="K26" s="12">
        <v>386.4</v>
      </c>
      <c r="L26" s="12" t="s">
        <v>25</v>
      </c>
      <c r="M26" s="12" t="s">
        <v>25</v>
      </c>
    </row>
    <row r="27" spans="4:13" ht="15.75" x14ac:dyDescent="0.25">
      <c r="D27" s="13" t="s">
        <v>41</v>
      </c>
      <c r="E27" s="12" t="s">
        <v>25</v>
      </c>
      <c r="F27" s="12" t="s">
        <v>25</v>
      </c>
      <c r="G27" s="12" t="s">
        <v>25</v>
      </c>
      <c r="H27" s="12" t="s">
        <v>26</v>
      </c>
      <c r="I27" s="12" t="s">
        <v>25</v>
      </c>
      <c r="J27" s="12" t="s">
        <v>25</v>
      </c>
      <c r="K27" s="12" t="s">
        <v>25</v>
      </c>
      <c r="L27" s="12" t="s">
        <v>25</v>
      </c>
      <c r="M27" s="12">
        <v>4.5999999999999999E-2</v>
      </c>
    </row>
    <row r="28" spans="4:13" ht="15.75" x14ac:dyDescent="0.25">
      <c r="D28" s="13" t="s">
        <v>42</v>
      </c>
      <c r="E28" s="12" t="s">
        <v>25</v>
      </c>
      <c r="F28" s="12" t="s">
        <v>25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 t="s">
        <v>26</v>
      </c>
    </row>
    <row r="29" spans="4:13" ht="15.75" x14ac:dyDescent="0.25">
      <c r="D29" s="13" t="s">
        <v>43</v>
      </c>
      <c r="E29" s="12" t="s">
        <v>25</v>
      </c>
      <c r="F29" s="12" t="s">
        <v>26</v>
      </c>
      <c r="G29" s="12" t="s">
        <v>25</v>
      </c>
      <c r="H29" s="12" t="s">
        <v>25</v>
      </c>
      <c r="I29" s="12" t="s">
        <v>26</v>
      </c>
      <c r="J29" s="12">
        <v>3997</v>
      </c>
      <c r="K29" s="12" t="s">
        <v>25</v>
      </c>
      <c r="L29" s="12" t="s">
        <v>25</v>
      </c>
      <c r="M29" s="12">
        <v>4.3175999999999997</v>
      </c>
    </row>
    <row r="30" spans="4:13" ht="15.75" x14ac:dyDescent="0.25">
      <c r="D30" s="13" t="s">
        <v>44</v>
      </c>
      <c r="E30" s="12">
        <v>4628</v>
      </c>
      <c r="F30" s="12" t="s">
        <v>25</v>
      </c>
      <c r="G30" s="12" t="s">
        <v>25</v>
      </c>
      <c r="H30" s="12" t="s">
        <v>25</v>
      </c>
      <c r="I30" s="12" t="s">
        <v>26</v>
      </c>
      <c r="J30" s="12" t="s">
        <v>25</v>
      </c>
      <c r="K30" s="12" t="s">
        <v>25</v>
      </c>
      <c r="L30" s="12" t="s">
        <v>26</v>
      </c>
      <c r="M30" s="12">
        <v>0.79869999999999997</v>
      </c>
    </row>
    <row r="31" spans="4:13" ht="15.75" x14ac:dyDescent="0.25">
      <c r="D31" s="13" t="s">
        <v>45</v>
      </c>
      <c r="E31" s="12">
        <v>6750</v>
      </c>
      <c r="F31" s="12" t="s">
        <v>25</v>
      </c>
      <c r="G31" s="12" t="s">
        <v>25</v>
      </c>
      <c r="H31" s="12" t="s">
        <v>25</v>
      </c>
      <c r="I31" s="12" t="s">
        <v>25</v>
      </c>
      <c r="J31" s="12">
        <v>2004</v>
      </c>
      <c r="K31" s="12" t="s">
        <v>25</v>
      </c>
      <c r="L31" s="12" t="s">
        <v>25</v>
      </c>
      <c r="M31" s="12" t="s">
        <v>26</v>
      </c>
    </row>
    <row r="32" spans="4:13" ht="15.75" x14ac:dyDescent="0.25">
      <c r="D32" s="13" t="s">
        <v>46</v>
      </c>
      <c r="E32" s="12" t="s">
        <v>25</v>
      </c>
      <c r="F32" s="12" t="s">
        <v>25</v>
      </c>
      <c r="G32" s="12" t="s">
        <v>25</v>
      </c>
      <c r="H32" s="12" t="s">
        <v>25</v>
      </c>
      <c r="I32" s="12" t="s">
        <v>26</v>
      </c>
      <c r="J32" s="12" t="s">
        <v>25</v>
      </c>
      <c r="K32" s="12">
        <v>2244</v>
      </c>
      <c r="L32" s="12" t="s">
        <v>25</v>
      </c>
      <c r="M32" s="12" t="s">
        <v>26</v>
      </c>
    </row>
    <row r="33" spans="4:13" ht="15.75" x14ac:dyDescent="0.25">
      <c r="D33" s="13" t="s">
        <v>47</v>
      </c>
      <c r="E33" s="12" t="s">
        <v>25</v>
      </c>
      <c r="F33" s="12" t="s">
        <v>25</v>
      </c>
      <c r="G33" s="12" t="s">
        <v>25</v>
      </c>
      <c r="H33" s="12" t="s">
        <v>25</v>
      </c>
      <c r="I33" s="12" t="s">
        <v>26</v>
      </c>
      <c r="J33" s="12">
        <v>1130</v>
      </c>
      <c r="K33" s="12" t="s">
        <v>25</v>
      </c>
      <c r="L33" s="12" t="s">
        <v>25</v>
      </c>
      <c r="M33" s="12" t="s">
        <v>26</v>
      </c>
    </row>
    <row r="34" spans="4:13" ht="15.75" x14ac:dyDescent="0.25">
      <c r="D34" s="13" t="s">
        <v>48</v>
      </c>
      <c r="E34" s="12" t="s">
        <v>25</v>
      </c>
      <c r="F34" s="12">
        <v>2428</v>
      </c>
      <c r="G34" s="12" t="s">
        <v>25</v>
      </c>
      <c r="H34" s="12" t="s">
        <v>25</v>
      </c>
      <c r="I34" s="12">
        <v>1332</v>
      </c>
      <c r="J34" s="12">
        <v>4787</v>
      </c>
      <c r="K34" s="12">
        <v>4594</v>
      </c>
      <c r="L34" s="12">
        <v>193</v>
      </c>
      <c r="M34" s="12" t="s">
        <v>26</v>
      </c>
    </row>
    <row r="35" spans="4:13" ht="15.75" x14ac:dyDescent="0.25">
      <c r="D35" s="13" t="s">
        <v>49</v>
      </c>
      <c r="E35" s="12" t="s">
        <v>25</v>
      </c>
      <c r="F35" s="12" t="s">
        <v>26</v>
      </c>
      <c r="G35" s="12" t="s">
        <v>25</v>
      </c>
      <c r="H35" s="12" t="s">
        <v>25</v>
      </c>
      <c r="I35" s="12" t="s">
        <v>25</v>
      </c>
      <c r="J35" s="12" t="s">
        <v>25</v>
      </c>
      <c r="K35" s="12" t="s">
        <v>25</v>
      </c>
      <c r="L35" s="12" t="s">
        <v>26</v>
      </c>
      <c r="M35" s="12" t="s">
        <v>25</v>
      </c>
    </row>
    <row r="36" spans="4:13" ht="15.75" x14ac:dyDescent="0.25">
      <c r="D36" s="13" t="s">
        <v>50</v>
      </c>
      <c r="E36" s="12" t="s">
        <v>25</v>
      </c>
      <c r="F36" s="12" t="s">
        <v>25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25</v>
      </c>
      <c r="L36" s="12" t="s">
        <v>26</v>
      </c>
      <c r="M36" s="12" t="s">
        <v>26</v>
      </c>
    </row>
    <row r="37" spans="4:13" ht="15.75" x14ac:dyDescent="0.25">
      <c r="D37" s="13" t="s">
        <v>51</v>
      </c>
      <c r="E37" s="12">
        <v>4222</v>
      </c>
      <c r="F37" s="12" t="s">
        <v>25</v>
      </c>
      <c r="G37" s="12" t="s">
        <v>25</v>
      </c>
      <c r="H37" s="12" t="s">
        <v>25</v>
      </c>
      <c r="I37" s="12" t="s">
        <v>26</v>
      </c>
      <c r="J37" s="12">
        <v>92</v>
      </c>
      <c r="K37" s="12" t="s">
        <v>25</v>
      </c>
      <c r="L37" s="12" t="s">
        <v>25</v>
      </c>
      <c r="M37" s="12" t="s">
        <v>26</v>
      </c>
    </row>
    <row r="38" spans="4:13" ht="15.75" x14ac:dyDescent="0.25">
      <c r="D38" s="13" t="s">
        <v>52</v>
      </c>
      <c r="E38" s="12" t="s">
        <v>25</v>
      </c>
      <c r="F38" s="12" t="s">
        <v>25</v>
      </c>
      <c r="G38" s="12" t="s">
        <v>25</v>
      </c>
      <c r="H38" s="12" t="s">
        <v>25</v>
      </c>
      <c r="I38" s="12" t="s">
        <v>25</v>
      </c>
      <c r="J38" s="12">
        <v>1693</v>
      </c>
      <c r="K38" s="12" t="s">
        <v>25</v>
      </c>
      <c r="L38" s="12" t="s">
        <v>25</v>
      </c>
      <c r="M38" s="12">
        <v>0.33800000000000002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N5" sqref="N5"/>
    </sheetView>
  </sheetViews>
  <sheetFormatPr defaultRowHeight="18.75" x14ac:dyDescent="0.3"/>
  <sheetData/>
  <printOptions horizontalCentered="1" verticalCentered="1"/>
  <pageMargins left="0" right="0" top="0" bottom="0" header="0.31496062992125984" footer="0.31496062992125984"/>
  <pageSetup paperSize="9" orientation="landscape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69921875" style="1" customWidth="1"/>
    <col min="6" max="6" width="8.59765625" style="1" customWidth="1"/>
    <col min="7" max="7" width="8.69921875" style="1" customWidth="1"/>
    <col min="8" max="8" width="8.19921875" style="1" customWidth="1"/>
    <col min="9" max="9" width="7.796875" style="1" customWidth="1"/>
    <col min="10" max="10" width="8.2968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800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2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231867.97999999998</v>
      </c>
      <c r="F9" s="10">
        <v>181128.97999999998</v>
      </c>
      <c r="G9" s="10">
        <v>48160</v>
      </c>
      <c r="H9" s="10">
        <v>34808</v>
      </c>
      <c r="I9" s="10">
        <v>13352</v>
      </c>
      <c r="J9" s="10">
        <v>57820</v>
      </c>
      <c r="K9" s="10">
        <v>54616</v>
      </c>
      <c r="L9" s="10">
        <v>3204</v>
      </c>
      <c r="M9" s="10">
        <v>79.862487999999999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>
        <v>48160</v>
      </c>
      <c r="H10" s="12">
        <v>34808</v>
      </c>
      <c r="I10" s="12">
        <v>13352</v>
      </c>
      <c r="J10" s="12">
        <v>57820</v>
      </c>
      <c r="K10" s="12">
        <v>54616</v>
      </c>
      <c r="L10" s="12">
        <v>3204</v>
      </c>
      <c r="M10" s="12">
        <v>79.862487999999999</v>
      </c>
    </row>
    <row r="11" spans="4:14" ht="15.75" x14ac:dyDescent="0.25">
      <c r="D11" s="13" t="s">
        <v>23</v>
      </c>
      <c r="E11" s="12">
        <v>4645.5</v>
      </c>
      <c r="F11" s="12" t="s">
        <v>25</v>
      </c>
      <c r="G11" s="12" t="s">
        <v>25</v>
      </c>
      <c r="H11" s="12">
        <v>1130</v>
      </c>
      <c r="I11" s="12" t="s">
        <v>25</v>
      </c>
      <c r="J11" s="12" t="s">
        <v>25</v>
      </c>
      <c r="K11" s="12" t="s">
        <v>25</v>
      </c>
      <c r="L11" s="12" t="s">
        <v>25</v>
      </c>
      <c r="M11" s="12">
        <v>0.23</v>
      </c>
    </row>
    <row r="12" spans="4:14" ht="16.5" customHeight="1" x14ac:dyDescent="0.25">
      <c r="D12" s="13" t="s">
        <v>24</v>
      </c>
      <c r="E12" s="12">
        <v>7345</v>
      </c>
      <c r="F12" s="12" t="s">
        <v>25</v>
      </c>
      <c r="G12" s="12" t="s">
        <v>25</v>
      </c>
      <c r="H12" s="12" t="s">
        <v>26</v>
      </c>
      <c r="I12" s="12" t="s">
        <v>25</v>
      </c>
      <c r="J12" s="12" t="s">
        <v>25</v>
      </c>
      <c r="K12" s="12" t="s">
        <v>25</v>
      </c>
      <c r="L12" s="12" t="s">
        <v>25</v>
      </c>
      <c r="M12" s="12" t="s">
        <v>26</v>
      </c>
    </row>
    <row r="13" spans="4:14" ht="15.75" x14ac:dyDescent="0.25">
      <c r="D13" s="13" t="s">
        <v>27</v>
      </c>
      <c r="E13" s="12">
        <v>4841</v>
      </c>
      <c r="F13" s="12" t="s">
        <v>25</v>
      </c>
      <c r="G13" s="12" t="s">
        <v>25</v>
      </c>
      <c r="H13" s="12" t="s">
        <v>25</v>
      </c>
      <c r="I13" s="12" t="s">
        <v>26</v>
      </c>
      <c r="J13" s="12" t="s">
        <v>25</v>
      </c>
      <c r="K13" s="12" t="s">
        <v>25</v>
      </c>
      <c r="L13" s="12" t="s">
        <v>26</v>
      </c>
      <c r="M13" s="12" t="s">
        <v>26</v>
      </c>
    </row>
    <row r="14" spans="4:14" ht="15.75" x14ac:dyDescent="0.25">
      <c r="D14" s="13" t="s">
        <v>28</v>
      </c>
      <c r="E14" s="12">
        <v>14290</v>
      </c>
      <c r="F14" s="12">
        <v>11009</v>
      </c>
      <c r="G14" s="12">
        <v>3281</v>
      </c>
      <c r="H14" s="12" t="s">
        <v>25</v>
      </c>
      <c r="I14" s="12" t="s">
        <v>25</v>
      </c>
      <c r="J14" s="12" t="s">
        <v>25</v>
      </c>
      <c r="K14" s="12" t="s">
        <v>25</v>
      </c>
      <c r="L14" s="12" t="s">
        <v>26</v>
      </c>
      <c r="M14" s="12" t="s">
        <v>26</v>
      </c>
    </row>
    <row r="15" spans="4:14" ht="15.75" x14ac:dyDescent="0.25">
      <c r="D15" s="13" t="s">
        <v>29</v>
      </c>
      <c r="E15" s="12">
        <v>7385</v>
      </c>
      <c r="F15" s="12" t="s">
        <v>25</v>
      </c>
      <c r="G15" s="12" t="s">
        <v>25</v>
      </c>
      <c r="H15" s="12" t="s">
        <v>25</v>
      </c>
      <c r="I15" s="12" t="s">
        <v>25</v>
      </c>
      <c r="J15" s="12" t="s">
        <v>25</v>
      </c>
      <c r="K15" s="12" t="s">
        <v>25</v>
      </c>
      <c r="L15" s="12" t="s">
        <v>26</v>
      </c>
      <c r="M15" s="12" t="s">
        <v>26</v>
      </c>
    </row>
    <row r="16" spans="4:14" ht="15.75" x14ac:dyDescent="0.25">
      <c r="D16" s="13" t="s">
        <v>30</v>
      </c>
      <c r="E16" s="12" t="s">
        <v>25</v>
      </c>
      <c r="F16" s="12" t="s">
        <v>25</v>
      </c>
      <c r="G16" s="12" t="s">
        <v>25</v>
      </c>
      <c r="H16" s="12" t="s">
        <v>26</v>
      </c>
      <c r="I16" s="12" t="s">
        <v>25</v>
      </c>
      <c r="J16" s="12" t="s">
        <v>25</v>
      </c>
      <c r="K16" s="12" t="s">
        <v>25</v>
      </c>
      <c r="L16" s="12" t="s">
        <v>26</v>
      </c>
      <c r="M16" s="12">
        <v>1.944</v>
      </c>
    </row>
    <row r="17" spans="4:13" ht="15.75" x14ac:dyDescent="0.25">
      <c r="D17" s="13" t="s">
        <v>31</v>
      </c>
      <c r="E17" s="12">
        <v>5000</v>
      </c>
      <c r="F17" s="12" t="s">
        <v>25</v>
      </c>
      <c r="G17" s="12" t="s">
        <v>25</v>
      </c>
      <c r="H17" s="12" t="s">
        <v>25</v>
      </c>
      <c r="I17" s="12" t="s">
        <v>26</v>
      </c>
      <c r="J17" s="12" t="s">
        <v>25</v>
      </c>
      <c r="K17" s="12">
        <v>4092</v>
      </c>
      <c r="L17" s="12" t="s">
        <v>25</v>
      </c>
      <c r="M17" s="12">
        <v>1.26</v>
      </c>
    </row>
    <row r="18" spans="4:13" ht="15.75" x14ac:dyDescent="0.25">
      <c r="D18" s="13" t="s">
        <v>32</v>
      </c>
      <c r="E18" s="12">
        <v>16188</v>
      </c>
      <c r="F18" s="12" t="s">
        <v>25</v>
      </c>
      <c r="G18" s="12" t="s">
        <v>25</v>
      </c>
      <c r="H18" s="12" t="s">
        <v>26</v>
      </c>
      <c r="I18" s="12" t="s">
        <v>25</v>
      </c>
      <c r="J18" s="12">
        <v>2335</v>
      </c>
      <c r="K18" s="12">
        <v>2335</v>
      </c>
      <c r="L18" s="12" t="s">
        <v>26</v>
      </c>
      <c r="M18" s="12" t="s">
        <v>26</v>
      </c>
    </row>
    <row r="19" spans="4:13" ht="15.75" x14ac:dyDescent="0.25">
      <c r="D19" s="13" t="s">
        <v>33</v>
      </c>
      <c r="E19" s="12">
        <v>8504</v>
      </c>
      <c r="F19" s="12" t="s">
        <v>25</v>
      </c>
      <c r="G19" s="12" t="s">
        <v>25</v>
      </c>
      <c r="H19" s="12" t="s">
        <v>25</v>
      </c>
      <c r="I19" s="12" t="s">
        <v>25</v>
      </c>
      <c r="J19" s="12">
        <v>1248</v>
      </c>
      <c r="K19" s="12">
        <v>1248</v>
      </c>
      <c r="L19" s="12" t="s">
        <v>26</v>
      </c>
      <c r="M19" s="12" t="s">
        <v>26</v>
      </c>
    </row>
    <row r="20" spans="4:13" ht="15.75" x14ac:dyDescent="0.25">
      <c r="D20" s="13" t="s">
        <v>34</v>
      </c>
      <c r="E20" s="12">
        <v>4421</v>
      </c>
      <c r="F20" s="12" t="s">
        <v>25</v>
      </c>
      <c r="G20" s="12" t="s">
        <v>25</v>
      </c>
      <c r="H20" s="12" t="s">
        <v>25</v>
      </c>
      <c r="I20" s="12" t="s">
        <v>26</v>
      </c>
      <c r="J20" s="12" t="s">
        <v>25</v>
      </c>
      <c r="K20" s="12" t="s">
        <v>25</v>
      </c>
      <c r="L20" s="12" t="s">
        <v>26</v>
      </c>
      <c r="M20" s="12" t="s">
        <v>25</v>
      </c>
    </row>
    <row r="21" spans="4:13" ht="15.75" x14ac:dyDescent="0.25">
      <c r="D21" s="13" t="s">
        <v>35</v>
      </c>
      <c r="E21" s="12">
        <v>12292</v>
      </c>
      <c r="F21" s="12" t="s">
        <v>25</v>
      </c>
      <c r="G21" s="12" t="s">
        <v>25</v>
      </c>
      <c r="H21" s="12" t="s">
        <v>25</v>
      </c>
      <c r="I21" s="12" t="s">
        <v>25</v>
      </c>
      <c r="J21" s="12">
        <v>2191</v>
      </c>
      <c r="K21" s="12" t="s">
        <v>25</v>
      </c>
      <c r="L21" s="12" t="s">
        <v>25</v>
      </c>
      <c r="M21" s="12">
        <v>0.70099999999999996</v>
      </c>
    </row>
    <row r="22" spans="4:13" ht="15.75" x14ac:dyDescent="0.25">
      <c r="D22" s="13" t="s">
        <v>36</v>
      </c>
      <c r="E22" s="12">
        <v>5063</v>
      </c>
      <c r="F22" s="12" t="s">
        <v>25</v>
      </c>
      <c r="G22" s="12" t="s">
        <v>25</v>
      </c>
      <c r="H22" s="12" t="s">
        <v>25</v>
      </c>
      <c r="I22" s="12" t="s">
        <v>25</v>
      </c>
      <c r="J22" s="12">
        <v>418</v>
      </c>
      <c r="K22" s="12" t="s">
        <v>25</v>
      </c>
      <c r="L22" s="12" t="s">
        <v>25</v>
      </c>
      <c r="M22" s="12" t="s">
        <v>25</v>
      </c>
    </row>
    <row r="23" spans="4:13" ht="15.75" x14ac:dyDescent="0.25">
      <c r="D23" s="13" t="s">
        <v>37</v>
      </c>
      <c r="E23" s="12">
        <v>5089</v>
      </c>
      <c r="F23" s="12" t="s">
        <v>25</v>
      </c>
      <c r="G23" s="12" t="s">
        <v>25</v>
      </c>
      <c r="H23" s="12" t="s">
        <v>25</v>
      </c>
      <c r="I23" s="12" t="s">
        <v>25</v>
      </c>
      <c r="J23" s="12">
        <v>1931</v>
      </c>
      <c r="K23" s="12" t="s">
        <v>25</v>
      </c>
      <c r="L23" s="12" t="s">
        <v>25</v>
      </c>
      <c r="M23" s="12">
        <v>12.45</v>
      </c>
    </row>
    <row r="24" spans="4:13" ht="15.75" x14ac:dyDescent="0.25">
      <c r="D24" s="13" t="s">
        <v>38</v>
      </c>
      <c r="E24" s="12">
        <v>6231.98</v>
      </c>
      <c r="F24" s="12">
        <v>4700.9799999999996</v>
      </c>
      <c r="G24" s="12">
        <v>833</v>
      </c>
      <c r="H24" s="12" t="s">
        <v>25</v>
      </c>
      <c r="I24" s="12" t="s">
        <v>25</v>
      </c>
      <c r="J24" s="12">
        <v>3816.6</v>
      </c>
      <c r="K24" s="12" t="s">
        <v>25</v>
      </c>
      <c r="L24" s="12" t="s">
        <v>25</v>
      </c>
      <c r="M24" s="12" t="s">
        <v>26</v>
      </c>
    </row>
    <row r="25" spans="4:13" ht="15.75" x14ac:dyDescent="0.25">
      <c r="D25" s="13" t="s">
        <v>39</v>
      </c>
      <c r="E25" s="12">
        <v>8499</v>
      </c>
      <c r="F25" s="12" t="s">
        <v>25</v>
      </c>
      <c r="G25" s="12" t="s">
        <v>25</v>
      </c>
      <c r="H25" s="12" t="s">
        <v>25</v>
      </c>
      <c r="I25" s="12" t="s">
        <v>25</v>
      </c>
      <c r="J25" s="12">
        <v>3999.3999999999996</v>
      </c>
      <c r="K25" s="12" t="s">
        <v>25</v>
      </c>
      <c r="L25" s="12" t="s">
        <v>25</v>
      </c>
      <c r="M25" s="12">
        <v>0.51</v>
      </c>
    </row>
    <row r="26" spans="4:13" ht="15.75" x14ac:dyDescent="0.25">
      <c r="D26" s="13" t="s">
        <v>40</v>
      </c>
      <c r="E26" s="12" t="s">
        <v>25</v>
      </c>
      <c r="F26" s="12" t="s">
        <v>25</v>
      </c>
      <c r="G26" s="12" t="s">
        <v>25</v>
      </c>
      <c r="H26" s="12" t="s">
        <v>25</v>
      </c>
      <c r="I26" s="12" t="s">
        <v>26</v>
      </c>
      <c r="J26" s="12">
        <v>797</v>
      </c>
      <c r="K26" s="12" t="s">
        <v>25</v>
      </c>
      <c r="L26" s="12" t="s">
        <v>25</v>
      </c>
      <c r="M26" s="12" t="s">
        <v>25</v>
      </c>
    </row>
    <row r="27" spans="4:13" ht="15.75" x14ac:dyDescent="0.25">
      <c r="D27" s="13" t="s">
        <v>41</v>
      </c>
      <c r="E27" s="12">
        <v>4592</v>
      </c>
      <c r="F27" s="12" t="s">
        <v>25</v>
      </c>
      <c r="G27" s="12" t="s">
        <v>25</v>
      </c>
      <c r="H27" s="12" t="s">
        <v>26</v>
      </c>
      <c r="I27" s="12" t="s">
        <v>25</v>
      </c>
      <c r="J27" s="12">
        <v>1532</v>
      </c>
      <c r="K27" s="12" t="s">
        <v>25</v>
      </c>
      <c r="L27" s="12" t="s">
        <v>25</v>
      </c>
      <c r="M27" s="12">
        <v>49.65</v>
      </c>
    </row>
    <row r="28" spans="4:13" ht="15.75" x14ac:dyDescent="0.25">
      <c r="D28" s="13" t="s">
        <v>42</v>
      </c>
      <c r="E28" s="12">
        <v>4565</v>
      </c>
      <c r="F28" s="12">
        <v>4050</v>
      </c>
      <c r="G28" s="12">
        <v>395</v>
      </c>
      <c r="H28" s="12" t="s">
        <v>25</v>
      </c>
      <c r="I28" s="12" t="s">
        <v>25</v>
      </c>
      <c r="J28" s="12">
        <v>4018</v>
      </c>
      <c r="K28" s="12" t="s">
        <v>25</v>
      </c>
      <c r="L28" s="12" t="s">
        <v>25</v>
      </c>
      <c r="M28" s="12" t="s">
        <v>25</v>
      </c>
    </row>
    <row r="29" spans="4:13" ht="15.75" x14ac:dyDescent="0.25">
      <c r="D29" s="13" t="s">
        <v>43</v>
      </c>
      <c r="E29" s="12">
        <v>16088</v>
      </c>
      <c r="F29" s="12" t="s">
        <v>25</v>
      </c>
      <c r="G29" s="12" t="s">
        <v>25</v>
      </c>
      <c r="H29" s="12" t="s">
        <v>25</v>
      </c>
      <c r="I29" s="12" t="s">
        <v>26</v>
      </c>
      <c r="J29" s="12">
        <v>2339</v>
      </c>
      <c r="K29" s="12" t="s">
        <v>25</v>
      </c>
      <c r="L29" s="12" t="s">
        <v>25</v>
      </c>
      <c r="M29" s="12">
        <v>2.7936000000000001</v>
      </c>
    </row>
    <row r="30" spans="4:13" ht="15.75" x14ac:dyDescent="0.25">
      <c r="D30" s="13" t="s">
        <v>44</v>
      </c>
      <c r="E30" s="12">
        <v>12337</v>
      </c>
      <c r="F30" s="12" t="s">
        <v>25</v>
      </c>
      <c r="G30" s="12" t="s">
        <v>25</v>
      </c>
      <c r="H30" s="12">
        <v>2965</v>
      </c>
      <c r="I30" s="12" t="s">
        <v>25</v>
      </c>
      <c r="J30" s="12" t="s">
        <v>25</v>
      </c>
      <c r="K30" s="12" t="s">
        <v>25</v>
      </c>
      <c r="L30" s="12" t="s">
        <v>26</v>
      </c>
      <c r="M30" s="12">
        <v>0.23499999999999999</v>
      </c>
    </row>
    <row r="31" spans="4:13" ht="15.75" x14ac:dyDescent="0.25">
      <c r="D31" s="13" t="s">
        <v>45</v>
      </c>
      <c r="E31" s="12">
        <v>12147.5</v>
      </c>
      <c r="F31" s="12" t="s">
        <v>25</v>
      </c>
      <c r="G31" s="12" t="s">
        <v>25</v>
      </c>
      <c r="H31" s="12" t="s">
        <v>25</v>
      </c>
      <c r="I31" s="12" t="s">
        <v>25</v>
      </c>
      <c r="J31" s="12" t="s">
        <v>25</v>
      </c>
      <c r="K31" s="12" t="s">
        <v>25</v>
      </c>
      <c r="L31" s="12" t="s">
        <v>26</v>
      </c>
      <c r="M31" s="12" t="s">
        <v>26</v>
      </c>
    </row>
    <row r="32" spans="4:13" ht="15.75" x14ac:dyDescent="0.25">
      <c r="D32" s="13" t="s">
        <v>46</v>
      </c>
      <c r="E32" s="12">
        <v>10868</v>
      </c>
      <c r="F32" s="12">
        <v>5542</v>
      </c>
      <c r="G32" s="12">
        <v>4000</v>
      </c>
      <c r="H32" s="12" t="s">
        <v>25</v>
      </c>
      <c r="I32" s="12" t="s">
        <v>25</v>
      </c>
      <c r="J32" s="12">
        <v>3280</v>
      </c>
      <c r="K32" s="12" t="s">
        <v>25</v>
      </c>
      <c r="L32" s="12" t="s">
        <v>25</v>
      </c>
      <c r="M32" s="12" t="s">
        <v>26</v>
      </c>
    </row>
    <row r="33" spans="4:13" ht="15.75" x14ac:dyDescent="0.25">
      <c r="D33" s="13" t="s">
        <v>47</v>
      </c>
      <c r="E33" s="12">
        <v>10804</v>
      </c>
      <c r="F33" s="12" t="s">
        <v>25</v>
      </c>
      <c r="G33" s="12" t="s">
        <v>25</v>
      </c>
      <c r="H33" s="12" t="s">
        <v>25</v>
      </c>
      <c r="I33" s="12" t="s">
        <v>26</v>
      </c>
      <c r="J33" s="12">
        <v>2520</v>
      </c>
      <c r="K33" s="12" t="s">
        <v>25</v>
      </c>
      <c r="L33" s="12" t="s">
        <v>25</v>
      </c>
      <c r="M33" s="12" t="s">
        <v>25</v>
      </c>
    </row>
    <row r="34" spans="4:13" ht="15.75" x14ac:dyDescent="0.25">
      <c r="D34" s="13" t="s">
        <v>48</v>
      </c>
      <c r="E34" s="12">
        <v>7555</v>
      </c>
      <c r="F34" s="12">
        <v>2694</v>
      </c>
      <c r="G34" s="12">
        <v>4861</v>
      </c>
      <c r="H34" s="12">
        <v>2853</v>
      </c>
      <c r="I34" s="12">
        <v>2008</v>
      </c>
      <c r="J34" s="12" t="s">
        <v>25</v>
      </c>
      <c r="K34" s="12" t="s">
        <v>25</v>
      </c>
      <c r="L34" s="12">
        <v>125</v>
      </c>
      <c r="M34" s="12" t="s">
        <v>25</v>
      </c>
    </row>
    <row r="35" spans="4:13" ht="15.75" x14ac:dyDescent="0.25">
      <c r="D35" s="13" t="s">
        <v>49</v>
      </c>
      <c r="E35" s="12">
        <v>12637</v>
      </c>
      <c r="F35" s="12" t="s">
        <v>25</v>
      </c>
      <c r="G35" s="12" t="s">
        <v>25</v>
      </c>
      <c r="H35" s="12" t="s">
        <v>25</v>
      </c>
      <c r="I35" s="12" t="s">
        <v>26</v>
      </c>
      <c r="J35" s="12">
        <v>1266</v>
      </c>
      <c r="K35" s="12">
        <v>1266</v>
      </c>
      <c r="L35" s="12" t="s">
        <v>26</v>
      </c>
      <c r="M35" s="12" t="s">
        <v>25</v>
      </c>
    </row>
    <row r="36" spans="4:13" ht="15.75" x14ac:dyDescent="0.25">
      <c r="D36" s="13" t="s">
        <v>50</v>
      </c>
      <c r="E36" s="12" t="s">
        <v>25</v>
      </c>
      <c r="F36" s="12" t="s">
        <v>25</v>
      </c>
      <c r="G36" s="12" t="s">
        <v>25</v>
      </c>
      <c r="H36" s="12" t="s">
        <v>25</v>
      </c>
      <c r="I36" s="12" t="s">
        <v>26</v>
      </c>
      <c r="J36" s="12">
        <v>2360</v>
      </c>
      <c r="K36" s="12">
        <v>2360</v>
      </c>
      <c r="L36" s="12" t="s">
        <v>26</v>
      </c>
      <c r="M36" s="12">
        <v>6.3168879999999996</v>
      </c>
    </row>
    <row r="37" spans="4:13" ht="15.75" x14ac:dyDescent="0.25">
      <c r="D37" s="13" t="s">
        <v>51</v>
      </c>
      <c r="E37" s="12">
        <v>7900</v>
      </c>
      <c r="F37" s="12" t="s">
        <v>25</v>
      </c>
      <c r="G37" s="12" t="s">
        <v>25</v>
      </c>
      <c r="H37" s="12" t="s">
        <v>25</v>
      </c>
      <c r="I37" s="12" t="s">
        <v>26</v>
      </c>
      <c r="J37" s="12">
        <v>116</v>
      </c>
      <c r="K37" s="12" t="s">
        <v>25</v>
      </c>
      <c r="L37" s="12" t="s">
        <v>25</v>
      </c>
      <c r="M37" s="12" t="s">
        <v>26</v>
      </c>
    </row>
    <row r="38" spans="4:13" ht="15.75" x14ac:dyDescent="0.25">
      <c r="D38" s="13" t="s">
        <v>52</v>
      </c>
      <c r="E38" s="12">
        <v>9638</v>
      </c>
      <c r="F38" s="12" t="s">
        <v>25</v>
      </c>
      <c r="G38" s="12" t="s">
        <v>25</v>
      </c>
      <c r="H38" s="12" t="s">
        <v>25</v>
      </c>
      <c r="I38" s="12" t="s">
        <v>25</v>
      </c>
      <c r="J38" s="12">
        <v>3472</v>
      </c>
      <c r="K38" s="12" t="s">
        <v>25</v>
      </c>
      <c r="L38" s="12" t="s">
        <v>25</v>
      </c>
      <c r="M38" s="12" t="s">
        <v>25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3984375" style="1" customWidth="1"/>
    <col min="6" max="6" width="8.2968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8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801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8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32784</v>
      </c>
      <c r="F9" s="10">
        <v>20447</v>
      </c>
      <c r="G9" s="10">
        <v>12337</v>
      </c>
      <c r="H9" s="10">
        <v>9796</v>
      </c>
      <c r="I9" s="10">
        <v>2541</v>
      </c>
      <c r="J9" s="10">
        <v>5756</v>
      </c>
      <c r="K9" s="10" t="s">
        <v>25</v>
      </c>
      <c r="L9" s="10" t="s">
        <v>25</v>
      </c>
      <c r="M9" s="10">
        <v>0.7923</v>
      </c>
    </row>
    <row r="10" spans="4:14" ht="15.75" x14ac:dyDescent="0.25">
      <c r="D10" s="11" t="s">
        <v>22</v>
      </c>
      <c r="E10" s="12">
        <v>32784</v>
      </c>
      <c r="F10" s="12">
        <v>20447</v>
      </c>
      <c r="G10" s="12">
        <v>12337</v>
      </c>
      <c r="H10" s="12">
        <v>9796</v>
      </c>
      <c r="I10" s="12">
        <v>2541</v>
      </c>
      <c r="J10" s="12">
        <v>5756</v>
      </c>
      <c r="K10" s="12" t="s">
        <v>25</v>
      </c>
      <c r="L10" s="12" t="s">
        <v>25</v>
      </c>
      <c r="M10" s="12">
        <v>0.7923</v>
      </c>
    </row>
    <row r="11" spans="4:14" ht="15.75" x14ac:dyDescent="0.25">
      <c r="D11" s="13" t="s">
        <v>23</v>
      </c>
      <c r="E11" s="12" t="s">
        <v>25</v>
      </c>
      <c r="F11" s="12" t="s">
        <v>25</v>
      </c>
      <c r="G11" s="12" t="s">
        <v>25</v>
      </c>
      <c r="H11" s="12" t="s">
        <v>25</v>
      </c>
      <c r="I11" s="12" t="s">
        <v>26</v>
      </c>
      <c r="J11" s="12" t="s">
        <v>25</v>
      </c>
      <c r="K11" s="12" t="s">
        <v>25</v>
      </c>
      <c r="L11" s="12" t="s">
        <v>26</v>
      </c>
      <c r="M11" s="12" t="s">
        <v>26</v>
      </c>
    </row>
    <row r="12" spans="4:14" ht="20.25" customHeight="1" x14ac:dyDescent="0.25">
      <c r="D12" s="13" t="s">
        <v>24</v>
      </c>
      <c r="E12" s="12">
        <v>1826</v>
      </c>
      <c r="F12" s="12" t="s">
        <v>25</v>
      </c>
      <c r="G12" s="12" t="s">
        <v>25</v>
      </c>
      <c r="H12" s="12" t="s">
        <v>26</v>
      </c>
      <c r="I12" s="12" t="s">
        <v>25</v>
      </c>
      <c r="J12" s="12" t="s">
        <v>25</v>
      </c>
      <c r="K12" s="12" t="s">
        <v>25</v>
      </c>
      <c r="L12" s="12" t="s">
        <v>26</v>
      </c>
      <c r="M12" s="12" t="s">
        <v>26</v>
      </c>
    </row>
    <row r="13" spans="4:14" ht="15.75" x14ac:dyDescent="0.25">
      <c r="D13" s="13" t="s">
        <v>27</v>
      </c>
      <c r="E13" s="12">
        <v>506</v>
      </c>
      <c r="F13" s="12" t="s">
        <v>25</v>
      </c>
      <c r="G13" s="12" t="s">
        <v>25</v>
      </c>
      <c r="H13" s="12" t="s">
        <v>25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25</v>
      </c>
      <c r="K14" s="12" t="s">
        <v>25</v>
      </c>
      <c r="L14" s="12" t="s">
        <v>26</v>
      </c>
      <c r="M14" s="12" t="s">
        <v>26</v>
      </c>
    </row>
    <row r="15" spans="4:14" ht="15.75" x14ac:dyDescent="0.25">
      <c r="D15" s="13" t="s">
        <v>29</v>
      </c>
      <c r="E15" s="12" t="s">
        <v>25</v>
      </c>
      <c r="F15" s="12" t="s">
        <v>26</v>
      </c>
      <c r="G15" s="12" t="s">
        <v>25</v>
      </c>
      <c r="H15" s="12" t="s">
        <v>25</v>
      </c>
      <c r="I15" s="12" t="s">
        <v>26</v>
      </c>
      <c r="J15" s="12" t="s">
        <v>26</v>
      </c>
      <c r="K15" s="12" t="s">
        <v>26</v>
      </c>
      <c r="L15" s="12" t="s">
        <v>26</v>
      </c>
      <c r="M15" s="12" t="s">
        <v>26</v>
      </c>
    </row>
    <row r="16" spans="4:14" ht="15.75" x14ac:dyDescent="0.25">
      <c r="D16" s="13" t="s">
        <v>30</v>
      </c>
      <c r="E16" s="12">
        <v>2358</v>
      </c>
      <c r="F16" s="12" t="s">
        <v>25</v>
      </c>
      <c r="G16" s="12" t="s">
        <v>25</v>
      </c>
      <c r="H16" s="12" t="s">
        <v>25</v>
      </c>
      <c r="I16" s="12" t="s">
        <v>26</v>
      </c>
      <c r="J16" s="12" t="s">
        <v>25</v>
      </c>
      <c r="K16" s="12" t="s">
        <v>25</v>
      </c>
      <c r="L16" s="12" t="s">
        <v>26</v>
      </c>
      <c r="M16" s="12" t="s">
        <v>26</v>
      </c>
    </row>
    <row r="17" spans="4:13" ht="15.75" x14ac:dyDescent="0.25">
      <c r="D17" s="13" t="s">
        <v>31</v>
      </c>
      <c r="E17" s="12" t="s">
        <v>25</v>
      </c>
      <c r="F17" s="12" t="s">
        <v>26</v>
      </c>
      <c r="G17" s="12" t="s">
        <v>25</v>
      </c>
      <c r="H17" s="12" t="s">
        <v>25</v>
      </c>
      <c r="I17" s="12" t="s">
        <v>26</v>
      </c>
      <c r="J17" s="12">
        <v>400</v>
      </c>
      <c r="K17" s="12" t="s">
        <v>25</v>
      </c>
      <c r="L17" s="12" t="s">
        <v>25</v>
      </c>
      <c r="M17" s="12" t="s">
        <v>26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 t="s">
        <v>26</v>
      </c>
    </row>
    <row r="19" spans="4:13" ht="15.75" x14ac:dyDescent="0.25">
      <c r="D19" s="13" t="s">
        <v>33</v>
      </c>
      <c r="E19" s="12" t="s">
        <v>25</v>
      </c>
      <c r="F19" s="12" t="s">
        <v>25</v>
      </c>
      <c r="G19" s="12" t="s">
        <v>25</v>
      </c>
      <c r="H19" s="12" t="s">
        <v>26</v>
      </c>
      <c r="I19" s="12" t="s">
        <v>25</v>
      </c>
      <c r="J19" s="12">
        <v>720</v>
      </c>
      <c r="K19" s="12">
        <v>720</v>
      </c>
      <c r="L19" s="12" t="s">
        <v>26</v>
      </c>
      <c r="M19" s="12" t="s">
        <v>26</v>
      </c>
    </row>
    <row r="20" spans="4:13" ht="15.75" x14ac:dyDescent="0.25">
      <c r="D20" s="13" t="s">
        <v>34</v>
      </c>
      <c r="E20" s="12">
        <v>2888</v>
      </c>
      <c r="F20" s="12" t="s">
        <v>25</v>
      </c>
      <c r="G20" s="12" t="s">
        <v>25</v>
      </c>
      <c r="H20" s="12" t="s">
        <v>25</v>
      </c>
      <c r="I20" s="12" t="s">
        <v>26</v>
      </c>
      <c r="J20" s="12" t="s">
        <v>25</v>
      </c>
      <c r="K20" s="12" t="s">
        <v>25</v>
      </c>
      <c r="L20" s="12" t="s">
        <v>26</v>
      </c>
      <c r="M20" s="12" t="s">
        <v>26</v>
      </c>
    </row>
    <row r="21" spans="4:13" ht="15.75" x14ac:dyDescent="0.25">
      <c r="D21" s="13" t="s">
        <v>35</v>
      </c>
      <c r="E21" s="12">
        <v>2111</v>
      </c>
      <c r="F21" s="12" t="s">
        <v>25</v>
      </c>
      <c r="G21" s="12" t="s">
        <v>25</v>
      </c>
      <c r="H21" s="12" t="s">
        <v>25</v>
      </c>
      <c r="I21" s="12" t="s">
        <v>25</v>
      </c>
      <c r="J21" s="12" t="s">
        <v>26</v>
      </c>
      <c r="K21" s="12" t="s">
        <v>26</v>
      </c>
      <c r="L21" s="12" t="s">
        <v>26</v>
      </c>
      <c r="M21" s="12" t="s">
        <v>26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 t="s">
        <v>26</v>
      </c>
    </row>
    <row r="23" spans="4:13" ht="15.75" x14ac:dyDescent="0.25">
      <c r="D23" s="13" t="s">
        <v>37</v>
      </c>
      <c r="E23" s="12" t="s">
        <v>25</v>
      </c>
      <c r="F23" s="12" t="s">
        <v>25</v>
      </c>
      <c r="G23" s="12" t="s">
        <v>25</v>
      </c>
      <c r="H23" s="12" t="s">
        <v>25</v>
      </c>
      <c r="I23" s="12" t="s">
        <v>26</v>
      </c>
      <c r="J23" s="12" t="s">
        <v>25</v>
      </c>
      <c r="K23" s="12" t="s">
        <v>25</v>
      </c>
      <c r="L23" s="12" t="s">
        <v>26</v>
      </c>
      <c r="M23" s="12" t="s">
        <v>26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 t="s">
        <v>26</v>
      </c>
    </row>
    <row r="25" spans="4:13" ht="15.75" x14ac:dyDescent="0.25">
      <c r="D25" s="13" t="s">
        <v>39</v>
      </c>
      <c r="E25" s="12" t="s">
        <v>25</v>
      </c>
      <c r="F25" s="12" t="s">
        <v>26</v>
      </c>
      <c r="G25" s="12" t="s">
        <v>25</v>
      </c>
      <c r="H25" s="12" t="s">
        <v>26</v>
      </c>
      <c r="I25" s="12" t="s">
        <v>25</v>
      </c>
      <c r="J25" s="12" t="s">
        <v>25</v>
      </c>
      <c r="K25" s="12" t="s">
        <v>25</v>
      </c>
      <c r="L25" s="12" t="s">
        <v>26</v>
      </c>
      <c r="M25" s="12" t="s">
        <v>26</v>
      </c>
    </row>
    <row r="26" spans="4:13" ht="15.75" x14ac:dyDescent="0.25">
      <c r="D26" s="13" t="s">
        <v>40</v>
      </c>
      <c r="E26" s="12" t="s">
        <v>25</v>
      </c>
      <c r="F26" s="12" t="s">
        <v>26</v>
      </c>
      <c r="G26" s="12" t="s">
        <v>25</v>
      </c>
      <c r="H26" s="12" t="s">
        <v>25</v>
      </c>
      <c r="I26" s="12" t="s">
        <v>26</v>
      </c>
      <c r="J26" s="12" t="s">
        <v>26</v>
      </c>
      <c r="K26" s="12" t="s">
        <v>26</v>
      </c>
      <c r="L26" s="12" t="s">
        <v>26</v>
      </c>
      <c r="M26" s="12" t="s">
        <v>26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 t="s">
        <v>26</v>
      </c>
    </row>
    <row r="28" spans="4:13" ht="15.75" x14ac:dyDescent="0.25">
      <c r="D28" s="13" t="s">
        <v>42</v>
      </c>
      <c r="E28" s="12" t="s">
        <v>25</v>
      </c>
      <c r="F28" s="12" t="s">
        <v>25</v>
      </c>
      <c r="G28" s="12" t="s">
        <v>26</v>
      </c>
      <c r="H28" s="12" t="s">
        <v>26</v>
      </c>
      <c r="I28" s="12" t="s">
        <v>26</v>
      </c>
      <c r="J28" s="12" t="s">
        <v>25</v>
      </c>
      <c r="K28" s="12" t="s">
        <v>25</v>
      </c>
      <c r="L28" s="12" t="s">
        <v>26</v>
      </c>
      <c r="M28" s="12" t="s">
        <v>26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 t="s">
        <v>26</v>
      </c>
    </row>
    <row r="30" spans="4:13" ht="15.75" x14ac:dyDescent="0.25">
      <c r="D30" s="13" t="s">
        <v>44</v>
      </c>
      <c r="E30" s="12">
        <v>1647</v>
      </c>
      <c r="F30" s="12" t="s">
        <v>25</v>
      </c>
      <c r="G30" s="12" t="s">
        <v>25</v>
      </c>
      <c r="H30" s="12">
        <v>1359</v>
      </c>
      <c r="I30" s="12" t="s">
        <v>25</v>
      </c>
      <c r="J30" s="12" t="s">
        <v>25</v>
      </c>
      <c r="K30" s="12" t="s">
        <v>25</v>
      </c>
      <c r="L30" s="12" t="s">
        <v>26</v>
      </c>
      <c r="M30" s="12">
        <v>0.7923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25</v>
      </c>
      <c r="K31" s="12" t="s">
        <v>25</v>
      </c>
      <c r="L31" s="12" t="s">
        <v>26</v>
      </c>
      <c r="M31" s="12" t="s">
        <v>26</v>
      </c>
    </row>
    <row r="32" spans="4:13" ht="15.75" x14ac:dyDescent="0.25">
      <c r="D32" s="13" t="s">
        <v>46</v>
      </c>
      <c r="E32" s="12" t="s">
        <v>25</v>
      </c>
      <c r="F32" s="12" t="s">
        <v>26</v>
      </c>
      <c r="G32" s="12" t="s">
        <v>25</v>
      </c>
      <c r="H32" s="12" t="s">
        <v>26</v>
      </c>
      <c r="I32" s="12" t="s">
        <v>25</v>
      </c>
      <c r="J32" s="12" t="s">
        <v>26</v>
      </c>
      <c r="K32" s="12" t="s">
        <v>26</v>
      </c>
      <c r="L32" s="12" t="s">
        <v>26</v>
      </c>
      <c r="M32" s="12" t="s">
        <v>26</v>
      </c>
    </row>
    <row r="33" spans="4:13" ht="15.75" x14ac:dyDescent="0.25">
      <c r="D33" s="13" t="s">
        <v>47</v>
      </c>
      <c r="E33" s="12">
        <v>5297</v>
      </c>
      <c r="F33" s="12" t="s">
        <v>25</v>
      </c>
      <c r="G33" s="12" t="s">
        <v>25</v>
      </c>
      <c r="H33" s="12" t="s">
        <v>25</v>
      </c>
      <c r="I33" s="12" t="s">
        <v>26</v>
      </c>
      <c r="J33" s="12">
        <v>274</v>
      </c>
      <c r="K33" s="12">
        <v>274</v>
      </c>
      <c r="L33" s="12" t="s">
        <v>26</v>
      </c>
      <c r="M33" s="12" t="s">
        <v>26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 t="s">
        <v>26</v>
      </c>
    </row>
    <row r="35" spans="4:13" ht="15.75" x14ac:dyDescent="0.25">
      <c r="D35" s="13" t="s">
        <v>49</v>
      </c>
      <c r="E35" s="12">
        <v>3808</v>
      </c>
      <c r="F35" s="12" t="s">
        <v>25</v>
      </c>
      <c r="G35" s="12" t="s">
        <v>25</v>
      </c>
      <c r="H35" s="12" t="s">
        <v>26</v>
      </c>
      <c r="I35" s="12" t="s">
        <v>25</v>
      </c>
      <c r="J35" s="12" t="s">
        <v>26</v>
      </c>
      <c r="K35" s="12" t="s">
        <v>26</v>
      </c>
      <c r="L35" s="12" t="s">
        <v>26</v>
      </c>
      <c r="M35" s="12" t="s">
        <v>26</v>
      </c>
    </row>
    <row r="36" spans="4:13" ht="15.75" x14ac:dyDescent="0.25">
      <c r="D36" s="13" t="s">
        <v>50</v>
      </c>
      <c r="E36" s="12" t="s">
        <v>25</v>
      </c>
      <c r="F36" s="12" t="s">
        <v>25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25</v>
      </c>
      <c r="L36" s="12" t="s">
        <v>26</v>
      </c>
      <c r="M36" s="12" t="s">
        <v>26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26</v>
      </c>
    </row>
    <row r="38" spans="4:13" ht="15.75" x14ac:dyDescent="0.25">
      <c r="D38" s="13" t="s">
        <v>52</v>
      </c>
      <c r="E38" s="12" t="s">
        <v>25</v>
      </c>
      <c r="F38" s="12" t="s">
        <v>26</v>
      </c>
      <c r="G38" s="12" t="s">
        <v>25</v>
      </c>
      <c r="H38" s="12" t="s">
        <v>25</v>
      </c>
      <c r="I38" s="12" t="s">
        <v>26</v>
      </c>
      <c r="J38" s="12" t="s">
        <v>26</v>
      </c>
      <c r="K38" s="12" t="s">
        <v>26</v>
      </c>
      <c r="L38" s="12" t="s">
        <v>26</v>
      </c>
      <c r="M38" s="12" t="s">
        <v>26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5" style="1" customWidth="1"/>
    <col min="6" max="6" width="8.296875" style="1" customWidth="1"/>
    <col min="7" max="7" width="7.796875" style="1" customWidth="1"/>
    <col min="8" max="8" width="8.19921875" style="1" customWidth="1"/>
    <col min="9" max="9" width="7.796875" style="1" customWidth="1"/>
    <col min="10" max="10" width="9.89843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802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1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1487.44</v>
      </c>
      <c r="F9" s="10" t="s">
        <v>25</v>
      </c>
      <c r="G9" s="10" t="s">
        <v>25</v>
      </c>
      <c r="H9" s="10" t="s">
        <v>25</v>
      </c>
      <c r="I9" s="10" t="s">
        <v>25</v>
      </c>
      <c r="J9" s="10">
        <v>325</v>
      </c>
      <c r="K9" s="10">
        <v>277</v>
      </c>
      <c r="L9" s="10">
        <v>48</v>
      </c>
      <c r="M9" s="10">
        <v>13589.213858000005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 t="s">
        <v>25</v>
      </c>
      <c r="H10" s="12" t="s">
        <v>25</v>
      </c>
      <c r="I10" s="12" t="s">
        <v>25</v>
      </c>
      <c r="J10" s="12">
        <v>325</v>
      </c>
      <c r="K10" s="12">
        <v>277</v>
      </c>
      <c r="L10" s="12">
        <v>48</v>
      </c>
      <c r="M10" s="12">
        <v>13589.213858000005</v>
      </c>
    </row>
    <row r="11" spans="4:14" ht="15.75" x14ac:dyDescent="0.25">
      <c r="D11" s="13" t="s">
        <v>23</v>
      </c>
      <c r="E11" s="12" t="s">
        <v>25</v>
      </c>
      <c r="F11" s="12" t="s">
        <v>25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569.56870000000004</v>
      </c>
    </row>
    <row r="12" spans="4:14" ht="17.2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652.78856499999995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482.47652400000004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>
        <v>42</v>
      </c>
      <c r="K14" s="12">
        <v>42</v>
      </c>
      <c r="L14" s="12" t="s">
        <v>26</v>
      </c>
      <c r="M14" s="12">
        <v>769.11916799999995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321.67699400000004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560.54089899999997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25</v>
      </c>
      <c r="K17" s="12" t="s">
        <v>25</v>
      </c>
      <c r="L17" s="12" t="s">
        <v>25</v>
      </c>
      <c r="M17" s="12">
        <v>598.33031300000027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358.10098200000004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256.83245400000004</v>
      </c>
    </row>
    <row r="20" spans="4:13" ht="15.75" x14ac:dyDescent="0.25">
      <c r="D20" s="13" t="s">
        <v>34</v>
      </c>
      <c r="E20" s="12" t="s">
        <v>25</v>
      </c>
      <c r="F20" s="12" t="s">
        <v>25</v>
      </c>
      <c r="G20" s="12" t="s">
        <v>25</v>
      </c>
      <c r="H20" s="12" t="s">
        <v>25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309.46838900000006</v>
      </c>
    </row>
    <row r="21" spans="4:13" ht="15.75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25</v>
      </c>
      <c r="L21" s="12" t="s">
        <v>26</v>
      </c>
      <c r="M21" s="12">
        <v>1528.4890800000001</v>
      </c>
    </row>
    <row r="22" spans="4:13" ht="15.75" x14ac:dyDescent="0.25">
      <c r="D22" s="13" t="s">
        <v>36</v>
      </c>
      <c r="E22" s="12" t="s">
        <v>25</v>
      </c>
      <c r="F22" s="12" t="s">
        <v>25</v>
      </c>
      <c r="G22" s="12" t="s">
        <v>26</v>
      </c>
      <c r="H22" s="12" t="s">
        <v>26</v>
      </c>
      <c r="I22" s="12" t="s">
        <v>26</v>
      </c>
      <c r="J22" s="12">
        <v>41</v>
      </c>
      <c r="K22" s="12" t="s">
        <v>25</v>
      </c>
      <c r="L22" s="12" t="s">
        <v>25</v>
      </c>
      <c r="M22" s="12">
        <v>215.75746399999997</v>
      </c>
    </row>
    <row r="23" spans="4:13" ht="15.75" x14ac:dyDescent="0.25">
      <c r="D23" s="13" t="s">
        <v>37</v>
      </c>
      <c r="E23" s="12" t="s">
        <v>25</v>
      </c>
      <c r="F23" s="12" t="s">
        <v>25</v>
      </c>
      <c r="G23" s="12" t="s">
        <v>26</v>
      </c>
      <c r="H23" s="12" t="s">
        <v>26</v>
      </c>
      <c r="I23" s="12" t="s">
        <v>26</v>
      </c>
      <c r="J23" s="12" t="s">
        <v>25</v>
      </c>
      <c r="K23" s="12" t="s">
        <v>25</v>
      </c>
      <c r="L23" s="12" t="s">
        <v>26</v>
      </c>
      <c r="M23" s="12">
        <v>674.13091399999996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361.05890099999999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365.14376200000004</v>
      </c>
    </row>
    <row r="26" spans="4:13" ht="15.75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658.08240300000011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26</v>
      </c>
      <c r="L27" s="12" t="s">
        <v>25</v>
      </c>
      <c r="M27" s="12">
        <v>455.04210399999994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25</v>
      </c>
      <c r="K28" s="12" t="s">
        <v>25</v>
      </c>
      <c r="L28" s="12" t="s">
        <v>26</v>
      </c>
      <c r="M28" s="12">
        <v>261.00595600000003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230.24596599999998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575.51381200000003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624.80951400000004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331.65376900000001</v>
      </c>
    </row>
    <row r="33" spans="4:13" ht="15.75" x14ac:dyDescent="0.25">
      <c r="D33" s="13" t="s">
        <v>47</v>
      </c>
      <c r="E33" s="12" t="s">
        <v>25</v>
      </c>
      <c r="F33" s="12" t="s">
        <v>25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611.613876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267.66694099999995</v>
      </c>
    </row>
    <row r="35" spans="4:13" ht="15.75" x14ac:dyDescent="0.25">
      <c r="D35" s="13" t="s">
        <v>49</v>
      </c>
      <c r="E35" s="12" t="s">
        <v>25</v>
      </c>
      <c r="F35" s="12" t="s">
        <v>26</v>
      </c>
      <c r="G35" s="12" t="s">
        <v>25</v>
      </c>
      <c r="H35" s="12" t="s">
        <v>26</v>
      </c>
      <c r="I35" s="12" t="s">
        <v>25</v>
      </c>
      <c r="J35" s="12" t="s">
        <v>26</v>
      </c>
      <c r="K35" s="12" t="s">
        <v>26</v>
      </c>
      <c r="L35" s="12" t="s">
        <v>26</v>
      </c>
      <c r="M35" s="12">
        <v>554.07153300000004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25</v>
      </c>
      <c r="L36" s="12" t="s">
        <v>25</v>
      </c>
      <c r="M36" s="12">
        <v>319.400328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236.90230699999995</v>
      </c>
    </row>
    <row r="38" spans="4:13" ht="15.75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439.72223999999994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19921875" style="1" customWidth="1"/>
    <col min="6" max="6" width="8.199218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0.199218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803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17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77.459999999999994</v>
      </c>
      <c r="F9" s="10" t="s">
        <v>25</v>
      </c>
      <c r="G9" s="10" t="s">
        <v>25</v>
      </c>
      <c r="H9" s="10" t="s">
        <v>25</v>
      </c>
      <c r="I9" s="10" t="s">
        <v>25</v>
      </c>
      <c r="J9" s="10">
        <v>30.5</v>
      </c>
      <c r="K9" s="10">
        <v>23</v>
      </c>
      <c r="L9" s="10">
        <v>7.5</v>
      </c>
      <c r="M9" s="10">
        <v>3055.3254280000006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 t="s">
        <v>25</v>
      </c>
      <c r="H10" s="12" t="s">
        <v>25</v>
      </c>
      <c r="I10" s="12" t="s">
        <v>25</v>
      </c>
      <c r="J10" s="12">
        <v>30.5</v>
      </c>
      <c r="K10" s="12">
        <v>23</v>
      </c>
      <c r="L10" s="12">
        <v>7.5</v>
      </c>
      <c r="M10" s="12">
        <v>3055.3254280000006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70.049500000000009</v>
      </c>
    </row>
    <row r="12" spans="4:14" ht="16.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68.088058000000004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87.010760000000005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25</v>
      </c>
      <c r="K14" s="12" t="s">
        <v>25</v>
      </c>
      <c r="L14" s="12" t="s">
        <v>26</v>
      </c>
      <c r="M14" s="12">
        <v>162.666234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76.926872999999986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133.04852000000005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107.460076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79.362234000000001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72.835357999999999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60.444095999999995</v>
      </c>
    </row>
    <row r="21" spans="4:13" ht="15.75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26</v>
      </c>
      <c r="L21" s="12" t="s">
        <v>25</v>
      </c>
      <c r="M21" s="12">
        <v>360.51919700000002</v>
      </c>
    </row>
    <row r="22" spans="4:13" ht="15.75" x14ac:dyDescent="0.25">
      <c r="D22" s="13" t="s">
        <v>36</v>
      </c>
      <c r="E22" s="12" t="s">
        <v>25</v>
      </c>
      <c r="F22" s="12" t="s">
        <v>25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60.859845999999997</v>
      </c>
    </row>
    <row r="23" spans="4:13" ht="15.75" x14ac:dyDescent="0.25">
      <c r="D23" s="13" t="s">
        <v>37</v>
      </c>
      <c r="E23" s="12" t="s">
        <v>25</v>
      </c>
      <c r="F23" s="12" t="s">
        <v>25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141.61922600000003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64.134149999999977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133.94137600000002</v>
      </c>
    </row>
    <row r="26" spans="4:13" ht="15.75" x14ac:dyDescent="0.25">
      <c r="D26" s="13" t="s">
        <v>40</v>
      </c>
      <c r="E26" s="12" t="s">
        <v>25</v>
      </c>
      <c r="F26" s="12" t="s">
        <v>26</v>
      </c>
      <c r="G26" s="12" t="s">
        <v>25</v>
      </c>
      <c r="H26" s="12" t="s">
        <v>25</v>
      </c>
      <c r="I26" s="12" t="s">
        <v>26</v>
      </c>
      <c r="J26" s="12" t="s">
        <v>25</v>
      </c>
      <c r="K26" s="12" t="s">
        <v>25</v>
      </c>
      <c r="L26" s="12" t="s">
        <v>25</v>
      </c>
      <c r="M26" s="12">
        <v>326.45527800000008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150.774012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56.400656000000005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62.633353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148.78428299999999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64.305060999999995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52.041926000000004</v>
      </c>
    </row>
    <row r="33" spans="4:13" ht="15.75" x14ac:dyDescent="0.25">
      <c r="D33" s="13" t="s">
        <v>47</v>
      </c>
      <c r="E33" s="12" t="s">
        <v>25</v>
      </c>
      <c r="F33" s="12" t="s">
        <v>25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149.41083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50.422447000000005</v>
      </c>
    </row>
    <row r="35" spans="4:13" ht="15.75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125.12815800000003</v>
      </c>
    </row>
    <row r="36" spans="4:13" ht="15.75" x14ac:dyDescent="0.25">
      <c r="D36" s="13" t="s">
        <v>50</v>
      </c>
      <c r="E36" s="12" t="s">
        <v>25</v>
      </c>
      <c r="F36" s="12" t="s">
        <v>25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26</v>
      </c>
      <c r="L36" s="12" t="s">
        <v>25</v>
      </c>
      <c r="M36" s="12">
        <v>48.157603999999992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33.055592000000004</v>
      </c>
    </row>
    <row r="38" spans="4:13" ht="15.75" x14ac:dyDescent="0.25">
      <c r="D38" s="13" t="s">
        <v>52</v>
      </c>
      <c r="E38" s="12" t="s">
        <v>25</v>
      </c>
      <c r="F38" s="12" t="s">
        <v>26</v>
      </c>
      <c r="G38" s="12" t="s">
        <v>25</v>
      </c>
      <c r="H38" s="12" t="s">
        <v>26</v>
      </c>
      <c r="I38" s="12" t="s">
        <v>25</v>
      </c>
      <c r="J38" s="12" t="s">
        <v>26</v>
      </c>
      <c r="K38" s="12" t="s">
        <v>26</v>
      </c>
      <c r="L38" s="12" t="s">
        <v>26</v>
      </c>
      <c r="M38" s="12">
        <v>108.79072400000001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8984375" style="1" customWidth="1"/>
    <col min="6" max="6" width="8.296875" style="1" customWidth="1"/>
    <col min="7" max="7" width="7.59765625" style="1" customWidth="1"/>
    <col min="8" max="8" width="8.19921875" style="1" customWidth="1"/>
    <col min="9" max="9" width="7.796875" style="1" customWidth="1"/>
    <col min="10" max="10" width="10.0976562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804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3.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77.460000000000008</v>
      </c>
      <c r="F9" s="10" t="s">
        <v>25</v>
      </c>
      <c r="G9" s="10" t="s">
        <v>25</v>
      </c>
      <c r="H9" s="10" t="s">
        <v>25</v>
      </c>
      <c r="I9" s="10" t="s">
        <v>25</v>
      </c>
      <c r="J9" s="10">
        <v>28.9</v>
      </c>
      <c r="K9" s="10">
        <v>23</v>
      </c>
      <c r="L9" s="10">
        <v>5.9</v>
      </c>
      <c r="M9" s="10">
        <v>2906.6103430000003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 t="s">
        <v>25</v>
      </c>
      <c r="H10" s="12" t="s">
        <v>25</v>
      </c>
      <c r="I10" s="12" t="s">
        <v>25</v>
      </c>
      <c r="J10" s="12">
        <v>28.9</v>
      </c>
      <c r="K10" s="12">
        <v>23</v>
      </c>
      <c r="L10" s="12">
        <v>5.9</v>
      </c>
      <c r="M10" s="12">
        <v>2906.6103430000003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66.25624999999998</v>
      </c>
    </row>
    <row r="12" spans="4:14" ht="18.7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64.434957999999995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81.976560000000006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25</v>
      </c>
      <c r="K14" s="12" t="s">
        <v>25</v>
      </c>
      <c r="L14" s="12" t="s">
        <v>26</v>
      </c>
      <c r="M14" s="12">
        <v>151.38109100000005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74.332581000000019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129.07785299999998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103.85307000000003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71.543195999999995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71.689357999999984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58.523866999999996</v>
      </c>
    </row>
    <row r="21" spans="4:13" ht="15.75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26</v>
      </c>
      <c r="L21" s="12" t="s">
        <v>25</v>
      </c>
      <c r="M21" s="12">
        <v>347.263147</v>
      </c>
    </row>
    <row r="22" spans="4:13" ht="15.75" x14ac:dyDescent="0.25">
      <c r="D22" s="13" t="s">
        <v>36</v>
      </c>
      <c r="E22" s="12" t="s">
        <v>25</v>
      </c>
      <c r="F22" s="12" t="s">
        <v>25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55.17539699999999</v>
      </c>
    </row>
    <row r="23" spans="4:13" ht="15.75" x14ac:dyDescent="0.25">
      <c r="D23" s="13" t="s">
        <v>37</v>
      </c>
      <c r="E23" s="12" t="s">
        <v>25</v>
      </c>
      <c r="F23" s="12" t="s">
        <v>25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131.87147099999999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60.048083999999989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126.27431600000001</v>
      </c>
    </row>
    <row r="26" spans="4:13" ht="15.75" x14ac:dyDescent="0.25">
      <c r="D26" s="13" t="s">
        <v>40</v>
      </c>
      <c r="E26" s="12" t="s">
        <v>25</v>
      </c>
      <c r="F26" s="12" t="s">
        <v>26</v>
      </c>
      <c r="G26" s="12" t="s">
        <v>25</v>
      </c>
      <c r="H26" s="12" t="s">
        <v>25</v>
      </c>
      <c r="I26" s="12" t="s">
        <v>26</v>
      </c>
      <c r="J26" s="12" t="s">
        <v>25</v>
      </c>
      <c r="K26" s="12" t="s">
        <v>25</v>
      </c>
      <c r="L26" s="12" t="s">
        <v>25</v>
      </c>
      <c r="M26" s="12">
        <v>314.52135500000003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146.23536200000004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55.387856000000006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58.281152999999996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145.27948600000002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57.026382000000005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48.618375999999998</v>
      </c>
    </row>
    <row r="33" spans="4:13" ht="15.75" x14ac:dyDescent="0.25">
      <c r="D33" s="13" t="s">
        <v>47</v>
      </c>
      <c r="E33" s="12" t="s">
        <v>25</v>
      </c>
      <c r="F33" s="12" t="s">
        <v>25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136.80377500000003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46.955599000000007</v>
      </c>
    </row>
    <row r="35" spans="4:13" ht="15.75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123.061199</v>
      </c>
    </row>
    <row r="36" spans="4:13" ht="15.75" x14ac:dyDescent="0.25">
      <c r="D36" s="13" t="s">
        <v>50</v>
      </c>
      <c r="E36" s="12" t="s">
        <v>25</v>
      </c>
      <c r="F36" s="12" t="s">
        <v>25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26</v>
      </c>
      <c r="L36" s="12" t="s">
        <v>25</v>
      </c>
      <c r="M36" s="12">
        <v>46.630504000000016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31.250800999999996</v>
      </c>
    </row>
    <row r="38" spans="4:13" ht="15.75" x14ac:dyDescent="0.25">
      <c r="D38" s="13" t="s">
        <v>52</v>
      </c>
      <c r="E38" s="12" t="s">
        <v>25</v>
      </c>
      <c r="F38" s="12" t="s">
        <v>26</v>
      </c>
      <c r="G38" s="12" t="s">
        <v>25</v>
      </c>
      <c r="H38" s="12" t="s">
        <v>26</v>
      </c>
      <c r="I38" s="12" t="s">
        <v>25</v>
      </c>
      <c r="J38" s="12" t="s">
        <v>26</v>
      </c>
      <c r="K38" s="12" t="s">
        <v>26</v>
      </c>
      <c r="L38" s="12" t="s">
        <v>26</v>
      </c>
      <c r="M38" s="12">
        <v>102.85729599999999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296875" style="1" customWidth="1"/>
    <col min="6" max="6" width="8.3984375" style="1" customWidth="1"/>
    <col min="7" max="7" width="8" style="1" customWidth="1"/>
    <col min="8" max="8" width="8.19921875" style="1" customWidth="1"/>
    <col min="9" max="9" width="7.796875" style="1" customWidth="1"/>
    <col min="10" max="10" width="10" style="1" customWidth="1"/>
    <col min="11" max="11" width="8.59765625" style="1" customWidth="1"/>
    <col min="12" max="12" width="7.5" style="1" customWidth="1"/>
    <col min="13" max="13" width="11.59765625" style="1" customWidth="1"/>
    <col min="14" max="16384" width="8.796875" style="3"/>
  </cols>
  <sheetData>
    <row r="1" spans="4:14" ht="93" customHeight="1" x14ac:dyDescent="0.25">
      <c r="E1" s="309" t="s">
        <v>805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4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 t="s">
        <v>25</v>
      </c>
      <c r="F9" s="10" t="s">
        <v>25</v>
      </c>
      <c r="G9" s="10" t="s">
        <v>25</v>
      </c>
      <c r="H9" s="10" t="s">
        <v>25</v>
      </c>
      <c r="I9" s="10" t="s">
        <v>26</v>
      </c>
      <c r="J9" s="10" t="s">
        <v>25</v>
      </c>
      <c r="K9" s="10" t="s">
        <v>26</v>
      </c>
      <c r="L9" s="10" t="s">
        <v>25</v>
      </c>
      <c r="M9" s="10">
        <v>252.30770900000005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 t="s">
        <v>25</v>
      </c>
      <c r="H10" s="12" t="s">
        <v>25</v>
      </c>
      <c r="I10" s="12" t="s">
        <v>26</v>
      </c>
      <c r="J10" s="12" t="s">
        <v>25</v>
      </c>
      <c r="K10" s="12" t="s">
        <v>26</v>
      </c>
      <c r="L10" s="12" t="s">
        <v>25</v>
      </c>
      <c r="M10" s="12">
        <v>252.30770900000005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6.3578999999999999</v>
      </c>
    </row>
    <row r="12" spans="4:14" ht="18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4.703227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6.1773290000000003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11.747332999999999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7.4206190000000003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9.4448189999999936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9.5163420000000016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6.0185810000000002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6.9846799999999991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4.4409539999999996</v>
      </c>
    </row>
    <row r="21" spans="4:13" ht="15.75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33.571660999999999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6.1592760000000002</v>
      </c>
    </row>
    <row r="23" spans="4:13" ht="15.75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12.356547999999995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5.9010040000000012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8.6370980000000017</v>
      </c>
    </row>
    <row r="26" spans="4:13" ht="15.75" x14ac:dyDescent="0.25">
      <c r="D26" s="13" t="s">
        <v>40</v>
      </c>
      <c r="E26" s="12" t="s">
        <v>25</v>
      </c>
      <c r="F26" s="12" t="s">
        <v>26</v>
      </c>
      <c r="G26" s="12" t="s">
        <v>25</v>
      </c>
      <c r="H26" s="12" t="s">
        <v>25</v>
      </c>
      <c r="I26" s="12" t="s">
        <v>26</v>
      </c>
      <c r="J26" s="12" t="s">
        <v>25</v>
      </c>
      <c r="K26" s="12" t="s">
        <v>26</v>
      </c>
      <c r="L26" s="12" t="s">
        <v>25</v>
      </c>
      <c r="M26" s="12">
        <v>23.338183000000001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14.442964999999997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6.3660240000000003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4.3493540000000008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9.6723130000000008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4.1463780000000012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4.9520559999999998</v>
      </c>
    </row>
    <row r="33" spans="4:13" ht="15.75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12.163634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9.7792909999999953</v>
      </c>
    </row>
    <row r="35" spans="4:13" ht="15.75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12.239594000000002</v>
      </c>
    </row>
    <row r="36" spans="4:13" ht="15.75" x14ac:dyDescent="0.25">
      <c r="D36" s="13" t="s">
        <v>50</v>
      </c>
      <c r="E36" s="12" t="s">
        <v>25</v>
      </c>
      <c r="F36" s="12" t="s">
        <v>25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3.6432990000000034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1.4975249999999998</v>
      </c>
    </row>
    <row r="38" spans="4:13" ht="15.75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6.2797220000000005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59765625" style="1" customWidth="1"/>
    <col min="6" max="6" width="8.5" style="1" customWidth="1"/>
    <col min="7" max="7" width="7.69921875" style="1" customWidth="1"/>
    <col min="8" max="8" width="8.19921875" style="1" customWidth="1"/>
    <col min="9" max="9" width="7.796875" style="1" customWidth="1"/>
    <col min="10" max="10" width="9.79687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806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 t="s">
        <v>26</v>
      </c>
      <c r="F9" s="10" t="s">
        <v>26</v>
      </c>
      <c r="G9" s="10" t="s">
        <v>26</v>
      </c>
      <c r="H9" s="10" t="s">
        <v>26</v>
      </c>
      <c r="I9" s="10" t="s">
        <v>26</v>
      </c>
      <c r="J9" s="10" t="s">
        <v>26</v>
      </c>
      <c r="K9" s="10" t="s">
        <v>26</v>
      </c>
      <c r="L9" s="10" t="s">
        <v>26</v>
      </c>
      <c r="M9" s="10">
        <v>321.587535</v>
      </c>
    </row>
    <row r="10" spans="4:14" ht="15.75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" t="s">
        <v>26</v>
      </c>
      <c r="M10" s="12">
        <v>321.58753499999995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7.3765000000000001</v>
      </c>
    </row>
    <row r="12" spans="4:14" ht="18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6.2996240000000014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7.997795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13.943897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7.3990840000000029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21.343691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12.314355000000004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7.8272719999999998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8.3940850000000005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5.3391070000000003</v>
      </c>
    </row>
    <row r="21" spans="4:13" ht="15.75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45.562875999999996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6.361567</v>
      </c>
    </row>
    <row r="23" spans="4:13" ht="15.75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15.084249999999997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7.2855770000000017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10.960431</v>
      </c>
    </row>
    <row r="26" spans="4:13" ht="15.75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32.172963000000003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16.680021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6.9813679999999989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6.9089269999999994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11.047105000000002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4.8933160000000004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6.8123269999999989</v>
      </c>
    </row>
    <row r="33" spans="4:13" ht="15.75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17.759512000000001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5.2902330000000015</v>
      </c>
    </row>
    <row r="35" spans="4:13" ht="15.75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14.00164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3.5613210000000013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2.3163110000000016</v>
      </c>
    </row>
    <row r="38" spans="4:13" ht="15.75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9.6723800000000004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59765625" style="1" customWidth="1"/>
    <col min="6" max="6" width="8.296875" style="1" customWidth="1"/>
    <col min="7" max="7" width="7.59765625" style="1" customWidth="1"/>
    <col min="8" max="8" width="8.19921875" style="1" customWidth="1"/>
    <col min="9" max="9" width="7.796875" style="1" customWidth="1"/>
    <col min="10" max="10" width="10.0976562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807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3.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 t="s">
        <v>25</v>
      </c>
      <c r="F9" s="10" t="s">
        <v>25</v>
      </c>
      <c r="G9" s="10" t="s">
        <v>26</v>
      </c>
      <c r="H9" s="10" t="s">
        <v>26</v>
      </c>
      <c r="I9" s="10" t="s">
        <v>26</v>
      </c>
      <c r="J9" s="10" t="s">
        <v>25</v>
      </c>
      <c r="K9" s="10" t="s">
        <v>25</v>
      </c>
      <c r="L9" s="10" t="s">
        <v>25</v>
      </c>
      <c r="M9" s="10">
        <v>407.95667500000002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 t="s">
        <v>26</v>
      </c>
      <c r="H10" s="12" t="s">
        <v>26</v>
      </c>
      <c r="I10" s="12" t="s">
        <v>26</v>
      </c>
      <c r="J10" s="12" t="s">
        <v>25</v>
      </c>
      <c r="K10" s="12" t="s">
        <v>25</v>
      </c>
      <c r="L10" s="12" t="s">
        <v>25</v>
      </c>
      <c r="M10" s="12">
        <v>407.95667500000002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8.4063999999999997</v>
      </c>
    </row>
    <row r="12" spans="4:14" ht="18.7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7.3506660000000004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9.6084440000000004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25</v>
      </c>
      <c r="K14" s="12" t="s">
        <v>25</v>
      </c>
      <c r="L14" s="12" t="s">
        <v>26</v>
      </c>
      <c r="M14" s="12">
        <v>18.915035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9.6098679999999987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26.378423000000009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14.991250999999998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11.900179000000001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8.9322890000000008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5.5399369999999992</v>
      </c>
    </row>
    <row r="21" spans="4:13" ht="15.75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50.335177999999999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8.8628420000000006</v>
      </c>
    </row>
    <row r="23" spans="4:13" ht="15.75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18.846140000000002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10.080661999999998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12.507498000000002</v>
      </c>
    </row>
    <row r="26" spans="4:13" ht="15.75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26</v>
      </c>
      <c r="L26" s="12" t="s">
        <v>25</v>
      </c>
      <c r="M26" s="12">
        <v>37.288781999999998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28.00675900000001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8.4263969999999997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8.9863990000000005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13.205464000000001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6.425298999999999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8.3494320000000002</v>
      </c>
    </row>
    <row r="33" spans="4:13" ht="15.75" x14ac:dyDescent="0.25">
      <c r="D33" s="13" t="s">
        <v>47</v>
      </c>
      <c r="E33" s="12" t="s">
        <v>25</v>
      </c>
      <c r="F33" s="12" t="s">
        <v>25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30.822323999999998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7.7616620000000012</v>
      </c>
    </row>
    <row r="35" spans="4:13" ht="15.75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14.664361999999997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5.1333200000000012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3.0804290000000001</v>
      </c>
    </row>
    <row r="38" spans="4:13" ht="15.75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13.541233999999998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796875" style="1" customWidth="1"/>
    <col min="6" max="7" width="8.09765625" style="1" customWidth="1"/>
    <col min="8" max="8" width="8.19921875" style="1" customWidth="1"/>
    <col min="9" max="9" width="7.796875" style="1" customWidth="1"/>
    <col min="10" max="10" width="9.5976562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808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61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2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 t="s">
        <v>25</v>
      </c>
      <c r="F9" s="10" t="s">
        <v>25</v>
      </c>
      <c r="G9" s="10" t="s">
        <v>26</v>
      </c>
      <c r="H9" s="10" t="s">
        <v>26</v>
      </c>
      <c r="I9" s="10" t="s">
        <v>26</v>
      </c>
      <c r="J9" s="10" t="s">
        <v>25</v>
      </c>
      <c r="K9" s="10" t="s">
        <v>25</v>
      </c>
      <c r="L9" s="10" t="s">
        <v>26</v>
      </c>
      <c r="M9" s="10">
        <v>193.02351100000004</v>
      </c>
    </row>
    <row r="10" spans="4:14" ht="15.75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25</v>
      </c>
      <c r="K10" s="12" t="s">
        <v>25</v>
      </c>
      <c r="L10" s="12" t="s">
        <v>26</v>
      </c>
      <c r="M10" s="12">
        <v>193.02351100000004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3.8540000000000001</v>
      </c>
    </row>
    <row r="12" spans="4:14" ht="18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3.6426129999999999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5.571777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9.3334220000000006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4.9971800000000028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10.017259999999997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6.1801380000000021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4.0951789999999999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5.772558000000001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4.017862</v>
      </c>
    </row>
    <row r="21" spans="4:13" ht="15.75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25.939568999999999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3.4296540000000006</v>
      </c>
    </row>
    <row r="23" spans="4:13" ht="15.75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7.9413769999999992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3.4670560000000012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6.3409759999999986</v>
      </c>
    </row>
    <row r="26" spans="4:13" ht="15.75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24.491230999999999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9.4445719999999991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4.5755169999999996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3.2042910000000009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9.8178380000000001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2.833024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3.2521760000000004</v>
      </c>
    </row>
    <row r="33" spans="4:13" ht="15.75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7.1421270000000003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2.0790690000000005</v>
      </c>
    </row>
    <row r="35" spans="4:13" ht="15.75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9.6233430000000002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2.5374750000000024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1.2393050000000005</v>
      </c>
    </row>
    <row r="38" spans="4:13" ht="15.75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8.1829219999999996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4.59765625" style="1" customWidth="1"/>
    <col min="6" max="6" width="8.199218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809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5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54.23</v>
      </c>
      <c r="F9" s="10" t="s">
        <v>25</v>
      </c>
      <c r="G9" s="10" t="s">
        <v>25</v>
      </c>
      <c r="H9" s="10" t="s">
        <v>25</v>
      </c>
      <c r="I9" s="10" t="s">
        <v>26</v>
      </c>
      <c r="J9" s="10" t="s">
        <v>25</v>
      </c>
      <c r="K9" s="10" t="s">
        <v>25</v>
      </c>
      <c r="L9" s="10" t="s">
        <v>25</v>
      </c>
      <c r="M9" s="10">
        <v>233.83903700000002</v>
      </c>
    </row>
    <row r="10" spans="4:14" ht="15.75" x14ac:dyDescent="0.25">
      <c r="D10" s="11" t="s">
        <v>22</v>
      </c>
      <c r="E10" s="12">
        <v>54.23</v>
      </c>
      <c r="F10" s="12" t="s">
        <v>25</v>
      </c>
      <c r="G10" s="12" t="s">
        <v>25</v>
      </c>
      <c r="H10" s="12" t="s">
        <v>25</v>
      </c>
      <c r="I10" s="12" t="s">
        <v>26</v>
      </c>
      <c r="J10" s="12" t="s">
        <v>25</v>
      </c>
      <c r="K10" s="12" t="s">
        <v>25</v>
      </c>
      <c r="L10" s="12" t="s">
        <v>25</v>
      </c>
      <c r="M10" s="12">
        <v>233.83903700000002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5.7233999999999998</v>
      </c>
    </row>
    <row r="12" spans="4:14" ht="16.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4.9145440000000002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7.4988929999999989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11.377603000000001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6.1555100000000014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10.691073999999999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7.4968720000000033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5.8380039999999997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6.4968769999999996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5.0751839999999993</v>
      </c>
    </row>
    <row r="21" spans="4:13" ht="15.75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29.966510000000003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3.9994980000000009</v>
      </c>
    </row>
    <row r="23" spans="4:13" ht="15.75" x14ac:dyDescent="0.25">
      <c r="D23" s="13" t="s">
        <v>37</v>
      </c>
      <c r="E23" s="12" t="s">
        <v>25</v>
      </c>
      <c r="F23" s="12" t="s">
        <v>25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10.241834999999998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4.5483580000000003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6.6107260000000005</v>
      </c>
    </row>
    <row r="26" spans="4:13" ht="15.75" x14ac:dyDescent="0.25">
      <c r="D26" s="13" t="s">
        <v>40</v>
      </c>
      <c r="E26" s="12" t="s">
        <v>25</v>
      </c>
      <c r="F26" s="12" t="s">
        <v>26</v>
      </c>
      <c r="G26" s="12" t="s">
        <v>25</v>
      </c>
      <c r="H26" s="12" t="s">
        <v>25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27.491219000000005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12.676944000000001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5.0811459999999995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3.9768450000000004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10.370064999999999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3.6031340000000003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4.8692820000000001</v>
      </c>
    </row>
    <row r="33" spans="4:13" ht="15.75" x14ac:dyDescent="0.25">
      <c r="D33" s="13" t="s">
        <v>47</v>
      </c>
      <c r="E33" s="12" t="s">
        <v>25</v>
      </c>
      <c r="F33" s="12" t="s">
        <v>25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11.513310000000001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3.1783720000000018</v>
      </c>
    </row>
    <row r="35" spans="4:13" ht="15.75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11.285242999999999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26</v>
      </c>
      <c r="L36" s="12" t="s">
        <v>25</v>
      </c>
      <c r="M36" s="12">
        <v>3.1774740000000032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1.7425190000000002</v>
      </c>
    </row>
    <row r="38" spans="4:13" ht="15.75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8.2385960000000029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151"/>
  <sheetViews>
    <sheetView topLeftCell="D1" workbookViewId="0">
      <selection activeCell="E1" sqref="E1:S1"/>
    </sheetView>
  </sheetViews>
  <sheetFormatPr defaultRowHeight="15" x14ac:dyDescent="0.25"/>
  <cols>
    <col min="1" max="3" width="0" style="3" hidden="1" customWidth="1"/>
    <col min="4" max="4" width="26.59765625" style="1" customWidth="1"/>
    <col min="5" max="5" width="7.796875" style="29" customWidth="1"/>
    <col min="6" max="6" width="8.296875" style="29" customWidth="1"/>
    <col min="7" max="7" width="8.796875" style="29" customWidth="1"/>
    <col min="8" max="8" width="7.796875" style="29" customWidth="1"/>
    <col min="9" max="10" width="6.8984375" style="29" customWidth="1"/>
    <col min="11" max="11" width="6.3984375" style="29" customWidth="1"/>
    <col min="12" max="12" width="5.09765625" style="29" customWidth="1"/>
    <col min="13" max="13" width="6.19921875" style="29" customWidth="1"/>
    <col min="14" max="14" width="6.09765625" style="3" customWidth="1"/>
    <col min="15" max="16" width="5.796875" style="3" customWidth="1"/>
    <col min="17" max="17" width="8.796875" style="3"/>
    <col min="18" max="18" width="8.59765625" style="3" customWidth="1"/>
    <col min="19" max="19" width="7.59765625" style="3" customWidth="1"/>
    <col min="20" max="16384" width="8.796875" style="3"/>
  </cols>
  <sheetData>
    <row r="1" spans="1:20" ht="93" customHeight="1" x14ac:dyDescent="0.25">
      <c r="E1" s="293" t="s">
        <v>770</v>
      </c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04"/>
    </row>
    <row r="2" spans="1:20" ht="19.5" customHeight="1" x14ac:dyDescent="0.2">
      <c r="D2" s="294" t="s">
        <v>345</v>
      </c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</row>
    <row r="3" spans="1:20" ht="14.45" customHeight="1" x14ac:dyDescent="0.2">
      <c r="D3" s="295"/>
      <c r="E3" s="289" t="s">
        <v>532</v>
      </c>
      <c r="F3" s="290"/>
      <c r="G3" s="287" t="s">
        <v>64</v>
      </c>
      <c r="H3" s="298"/>
      <c r="I3" s="298"/>
      <c r="J3" s="288"/>
      <c r="K3" s="289" t="s">
        <v>533</v>
      </c>
      <c r="L3" s="290"/>
      <c r="M3" s="299" t="s">
        <v>2</v>
      </c>
      <c r="N3" s="300"/>
      <c r="O3" s="300"/>
      <c r="P3" s="301"/>
      <c r="Q3" s="302" t="s">
        <v>635</v>
      </c>
      <c r="R3" s="304" t="s">
        <v>301</v>
      </c>
      <c r="S3" s="305"/>
    </row>
    <row r="4" spans="1:20" ht="93" customHeight="1" x14ac:dyDescent="0.2">
      <c r="D4" s="295"/>
      <c r="E4" s="296"/>
      <c r="F4" s="297"/>
      <c r="G4" s="287" t="s">
        <v>534</v>
      </c>
      <c r="H4" s="288"/>
      <c r="I4" s="287" t="s">
        <v>535</v>
      </c>
      <c r="J4" s="288"/>
      <c r="K4" s="296"/>
      <c r="L4" s="297"/>
      <c r="M4" s="289" t="s">
        <v>536</v>
      </c>
      <c r="N4" s="290"/>
      <c r="O4" s="287" t="s">
        <v>537</v>
      </c>
      <c r="P4" s="288"/>
      <c r="Q4" s="303"/>
      <c r="R4" s="306"/>
      <c r="S4" s="307"/>
    </row>
    <row r="5" spans="1:20" ht="29.25" customHeight="1" x14ac:dyDescent="0.2">
      <c r="D5" s="295"/>
      <c r="E5" s="205">
        <v>2016</v>
      </c>
      <c r="F5" s="205">
        <v>2021</v>
      </c>
      <c r="G5" s="205">
        <v>2016</v>
      </c>
      <c r="H5" s="205">
        <v>2021</v>
      </c>
      <c r="I5" s="205">
        <v>2016</v>
      </c>
      <c r="J5" s="205">
        <v>2021</v>
      </c>
      <c r="K5" s="205">
        <v>2016</v>
      </c>
      <c r="L5" s="205">
        <v>2021</v>
      </c>
      <c r="M5" s="205">
        <v>2016</v>
      </c>
      <c r="N5" s="205">
        <v>2021</v>
      </c>
      <c r="O5" s="205">
        <v>2016</v>
      </c>
      <c r="P5" s="205">
        <v>2021</v>
      </c>
      <c r="Q5" s="186" t="s">
        <v>538</v>
      </c>
      <c r="R5" s="186" t="s">
        <v>539</v>
      </c>
      <c r="S5" s="205">
        <v>2021</v>
      </c>
    </row>
    <row r="6" spans="1:20" ht="38.25" hidden="1" customHeight="1" x14ac:dyDescent="0.2">
      <c r="D6" s="295"/>
      <c r="E6" s="205" t="s">
        <v>540</v>
      </c>
      <c r="F6" s="205" t="s">
        <v>541</v>
      </c>
      <c r="G6" s="205" t="s">
        <v>542</v>
      </c>
      <c r="H6" s="205" t="s">
        <v>543</v>
      </c>
      <c r="I6" s="205" t="s">
        <v>544</v>
      </c>
      <c r="J6" s="205" t="s">
        <v>545</v>
      </c>
      <c r="K6" s="205" t="s">
        <v>546</v>
      </c>
      <c r="L6" s="205" t="s">
        <v>547</v>
      </c>
      <c r="M6" s="205" t="s">
        <v>548</v>
      </c>
      <c r="N6" s="205" t="s">
        <v>549</v>
      </c>
      <c r="O6" s="205" t="s">
        <v>550</v>
      </c>
      <c r="P6" s="205" t="s">
        <v>551</v>
      </c>
      <c r="Q6" s="205" t="s">
        <v>552</v>
      </c>
      <c r="R6" s="205" t="s">
        <v>553</v>
      </c>
      <c r="S6" s="205" t="s">
        <v>554</v>
      </c>
    </row>
    <row r="7" spans="1:20" ht="12.75" x14ac:dyDescent="0.2">
      <c r="D7" s="295"/>
      <c r="E7" s="205">
        <v>1</v>
      </c>
      <c r="F7" s="205">
        <v>2</v>
      </c>
      <c r="G7" s="205">
        <v>3</v>
      </c>
      <c r="H7" s="205">
        <v>4</v>
      </c>
      <c r="I7" s="205">
        <v>5</v>
      </c>
      <c r="J7" s="205">
        <v>6</v>
      </c>
      <c r="K7" s="205">
        <v>7</v>
      </c>
      <c r="L7" s="205">
        <v>8</v>
      </c>
      <c r="M7" s="205">
        <v>9</v>
      </c>
      <c r="N7" s="205">
        <v>10</v>
      </c>
      <c r="O7" s="205">
        <v>11</v>
      </c>
      <c r="P7" s="205">
        <v>12</v>
      </c>
      <c r="Q7" s="205">
        <v>13</v>
      </c>
      <c r="R7" s="205">
        <v>14</v>
      </c>
      <c r="S7" s="205">
        <v>15</v>
      </c>
    </row>
    <row r="8" spans="1:20" ht="27.75" customHeight="1" x14ac:dyDescent="0.25">
      <c r="A8" s="51">
        <v>1</v>
      </c>
      <c r="B8" s="51"/>
      <c r="C8" s="51" t="s">
        <v>160</v>
      </c>
      <c r="D8" s="206" t="s">
        <v>881</v>
      </c>
      <c r="E8" s="278">
        <f>0.391*1000</f>
        <v>391</v>
      </c>
      <c r="F8" s="278">
        <f>0.487*1000</f>
        <v>487</v>
      </c>
      <c r="G8" s="278">
        <f>0.099*1000</f>
        <v>99</v>
      </c>
      <c r="H8" s="278">
        <f>0.238*1000</f>
        <v>238</v>
      </c>
      <c r="I8" s="278">
        <f>0.232*1000</f>
        <v>232</v>
      </c>
      <c r="J8" s="278">
        <f>0.243*1000</f>
        <v>243</v>
      </c>
      <c r="K8" s="278">
        <f>1.179*1000</f>
        <v>1179</v>
      </c>
      <c r="L8" s="278">
        <f>1.149*1000</f>
        <v>1149</v>
      </c>
      <c r="M8" s="278">
        <f>0.812*1000</f>
        <v>812</v>
      </c>
      <c r="N8" s="278">
        <f>1.016*1000</f>
        <v>1016</v>
      </c>
      <c r="O8" s="278">
        <f>0.367*1000</f>
        <v>367</v>
      </c>
      <c r="P8" s="278">
        <f>0.133*1000</f>
        <v>133</v>
      </c>
      <c r="Q8" s="278">
        <f>294.6*1000</f>
        <v>294600</v>
      </c>
      <c r="R8" s="278">
        <f>214.454*1000</f>
        <v>214454</v>
      </c>
      <c r="S8" s="278">
        <f>207.601*1000</f>
        <v>207601</v>
      </c>
    </row>
    <row r="9" spans="1:20" ht="60" x14ac:dyDescent="0.25">
      <c r="A9" s="51">
        <v>2</v>
      </c>
      <c r="B9" s="51"/>
      <c r="C9" s="51" t="s">
        <v>161</v>
      </c>
      <c r="D9" s="208" t="s">
        <v>555</v>
      </c>
      <c r="E9" s="279">
        <f>0.3*1000</f>
        <v>300</v>
      </c>
      <c r="F9" s="279">
        <f>0.399*1000</f>
        <v>399</v>
      </c>
      <c r="G9" s="279">
        <f>0.082*1000</f>
        <v>82</v>
      </c>
      <c r="H9" s="279">
        <f>0.206*1000</f>
        <v>206</v>
      </c>
      <c r="I9" s="279">
        <f>0.179*1000</f>
        <v>179</v>
      </c>
      <c r="J9" s="279">
        <f>0.187*1000</f>
        <v>187</v>
      </c>
      <c r="K9" s="279">
        <f>0.971*1000</f>
        <v>971</v>
      </c>
      <c r="L9" s="279">
        <f>1.012*1000</f>
        <v>1012</v>
      </c>
      <c r="M9" s="279">
        <f>0.674*1000</f>
        <v>674</v>
      </c>
      <c r="N9" s="279">
        <f>0.91*1000</f>
        <v>910</v>
      </c>
      <c r="O9" s="279">
        <f>0.297*1000</f>
        <v>297</v>
      </c>
      <c r="P9" s="279">
        <f>0.102*1000</f>
        <v>102</v>
      </c>
      <c r="Q9" s="279">
        <f>226.225*1000</f>
        <v>226225</v>
      </c>
      <c r="R9" s="279">
        <f>151.933*1000</f>
        <v>151933</v>
      </c>
      <c r="S9" s="279">
        <f>135.348*1000</f>
        <v>135348</v>
      </c>
    </row>
    <row r="10" spans="1:20" ht="45" x14ac:dyDescent="0.25">
      <c r="A10" s="51">
        <v>3</v>
      </c>
      <c r="B10" s="51"/>
      <c r="C10" s="51" t="s">
        <v>162</v>
      </c>
      <c r="D10" s="210" t="s">
        <v>556</v>
      </c>
      <c r="E10" s="209">
        <v>76.726342710997443</v>
      </c>
      <c r="F10" s="209">
        <v>81.930184804928132</v>
      </c>
      <c r="G10" s="209">
        <v>82.828282828282823</v>
      </c>
      <c r="H10" s="209">
        <v>86.554621848739501</v>
      </c>
      <c r="I10" s="209">
        <v>77.15517241379311</v>
      </c>
      <c r="J10" s="209">
        <v>76.954732510288068</v>
      </c>
      <c r="K10" s="209">
        <v>82.357930449533498</v>
      </c>
      <c r="L10" s="209">
        <v>88.076588337684939</v>
      </c>
      <c r="M10" s="209">
        <v>83.004926108374377</v>
      </c>
      <c r="N10" s="209">
        <v>89.566929133858267</v>
      </c>
      <c r="O10" s="209">
        <v>80.926430517711168</v>
      </c>
      <c r="P10" s="209">
        <v>76.691729323308266</v>
      </c>
      <c r="Q10" s="209">
        <v>76.790563475899518</v>
      </c>
      <c r="R10" s="209">
        <v>70.846428604735749</v>
      </c>
      <c r="S10" s="209">
        <v>65.196217744615879</v>
      </c>
    </row>
    <row r="11" spans="1:20" ht="40.5" customHeight="1" x14ac:dyDescent="0.25">
      <c r="A11" s="51">
        <v>4</v>
      </c>
      <c r="B11" s="51"/>
      <c r="C11" s="51" t="s">
        <v>163</v>
      </c>
      <c r="D11" s="206" t="s">
        <v>557</v>
      </c>
      <c r="E11" s="207">
        <v>1517.7386999999997</v>
      </c>
      <c r="F11" s="207">
        <v>1446.9382999999996</v>
      </c>
      <c r="G11" s="207">
        <v>1113.2367999999999</v>
      </c>
      <c r="H11" s="207">
        <v>1106.1046000000001</v>
      </c>
      <c r="I11" s="207">
        <v>383.3571</v>
      </c>
      <c r="J11" s="207">
        <v>330.8877</v>
      </c>
      <c r="K11" s="207">
        <v>376.82860000000016</v>
      </c>
      <c r="L11" s="207">
        <v>350.03539999999998</v>
      </c>
      <c r="M11" s="207">
        <v>293.86240000000015</v>
      </c>
      <c r="N11" s="207">
        <v>330.20230000000004</v>
      </c>
      <c r="O11" s="207">
        <v>82.966200000000001</v>
      </c>
      <c r="P11" s="207">
        <v>19.833099999999998</v>
      </c>
      <c r="Q11" s="207">
        <v>126.6507933</v>
      </c>
      <c r="R11" s="207">
        <v>120.20555259999999</v>
      </c>
      <c r="S11" s="207">
        <v>106.092548221</v>
      </c>
    </row>
    <row r="12" spans="1:20" ht="30" x14ac:dyDescent="0.25">
      <c r="A12" s="51">
        <v>5</v>
      </c>
      <c r="B12" s="51"/>
      <c r="C12" s="51" t="s">
        <v>164</v>
      </c>
      <c r="D12" s="211" t="s">
        <v>558</v>
      </c>
      <c r="E12" s="209">
        <v>1380.9342999999999</v>
      </c>
      <c r="F12" s="209">
        <v>1380.0340999999999</v>
      </c>
      <c r="G12" s="209">
        <v>1018.1127999999998</v>
      </c>
      <c r="H12" s="209">
        <v>1064.1281999999999</v>
      </c>
      <c r="I12" s="209">
        <v>343.87299999999993</v>
      </c>
      <c r="J12" s="209">
        <v>306.04490000000004</v>
      </c>
      <c r="K12" s="209">
        <v>352.50600000000014</v>
      </c>
      <c r="L12" s="209">
        <v>337.65249999999997</v>
      </c>
      <c r="M12" s="209">
        <v>275.93340000000006</v>
      </c>
      <c r="N12" s="209">
        <v>318.91950000000003</v>
      </c>
      <c r="O12" s="209">
        <v>76.572600000000008</v>
      </c>
      <c r="P12" s="209">
        <v>18.733000000000001</v>
      </c>
      <c r="Q12" s="209">
        <v>65.7891391</v>
      </c>
      <c r="R12" s="209">
        <v>61.594833400000006</v>
      </c>
      <c r="S12" s="209">
        <v>41.090775800999999</v>
      </c>
    </row>
    <row r="13" spans="1:20" x14ac:dyDescent="0.25">
      <c r="A13" s="51">
        <v>6</v>
      </c>
      <c r="B13" s="51"/>
      <c r="C13" s="51" t="s">
        <v>165</v>
      </c>
      <c r="D13" s="211" t="s">
        <v>559</v>
      </c>
      <c r="E13" s="209">
        <v>28.680900000000001</v>
      </c>
      <c r="F13" s="209">
        <v>32.8643</v>
      </c>
      <c r="G13" s="209">
        <v>22.1754</v>
      </c>
      <c r="H13" s="209">
        <v>22.347000000000001</v>
      </c>
      <c r="I13" s="209">
        <v>5.6573000000000011</v>
      </c>
      <c r="J13" s="209">
        <v>10.517299999999999</v>
      </c>
      <c r="K13" s="209">
        <v>7.1928000000000001</v>
      </c>
      <c r="L13" s="209">
        <v>3.7723999999999998</v>
      </c>
      <c r="M13" s="209">
        <v>4.9788000000000006</v>
      </c>
      <c r="N13" s="209">
        <v>3.6153999999999997</v>
      </c>
      <c r="O13" s="209">
        <v>2.214</v>
      </c>
      <c r="P13" s="209">
        <v>0.157</v>
      </c>
      <c r="Q13" s="209">
        <v>12.124304899999998</v>
      </c>
      <c r="R13" s="209">
        <v>11.775328100000001</v>
      </c>
      <c r="S13" s="209">
        <v>14.592435699999999</v>
      </c>
    </row>
    <row r="14" spans="1:20" x14ac:dyDescent="0.25">
      <c r="A14" s="51">
        <v>7</v>
      </c>
      <c r="B14" s="51"/>
      <c r="C14" s="51" t="s">
        <v>166</v>
      </c>
      <c r="D14" s="211" t="s">
        <v>560</v>
      </c>
      <c r="E14" s="209">
        <v>64.230400000000003</v>
      </c>
      <c r="F14" s="209">
        <v>20.868299999999998</v>
      </c>
      <c r="G14" s="209">
        <v>40.0839</v>
      </c>
      <c r="H14" s="209">
        <v>10.838200000000001</v>
      </c>
      <c r="I14" s="209">
        <v>23.491200000000003</v>
      </c>
      <c r="J14" s="209">
        <v>9.9451000000000001</v>
      </c>
      <c r="K14" s="209">
        <v>12.160500000000004</v>
      </c>
      <c r="L14" s="209">
        <v>4.6583000000000014</v>
      </c>
      <c r="M14" s="209">
        <v>9.8917000000000019</v>
      </c>
      <c r="N14" s="209" t="s">
        <v>25</v>
      </c>
      <c r="O14" s="209">
        <v>2.2688000000000001</v>
      </c>
      <c r="P14" s="209" t="s">
        <v>25</v>
      </c>
      <c r="Q14" s="209">
        <v>16.137934300000001</v>
      </c>
      <c r="R14" s="209">
        <v>15.679618399999999</v>
      </c>
      <c r="S14" s="209">
        <v>18.389047900000001</v>
      </c>
    </row>
    <row r="15" spans="1:20" x14ac:dyDescent="0.25">
      <c r="A15" s="51">
        <v>8</v>
      </c>
      <c r="B15" s="51"/>
      <c r="C15" s="51" t="s">
        <v>167</v>
      </c>
      <c r="D15" s="211" t="s">
        <v>245</v>
      </c>
      <c r="E15" s="209">
        <v>3.8563999999999998</v>
      </c>
      <c r="F15" s="209">
        <v>2.9861999999999997</v>
      </c>
      <c r="G15" s="209">
        <v>1.3495999999999999</v>
      </c>
      <c r="H15" s="209">
        <v>1.1285999999999998</v>
      </c>
      <c r="I15" s="209">
        <v>2.4769999999999999</v>
      </c>
      <c r="J15" s="209">
        <v>1.8575999999999999</v>
      </c>
      <c r="K15" s="209">
        <v>1.3712</v>
      </c>
      <c r="L15" s="209">
        <v>2.4633999999999996</v>
      </c>
      <c r="M15" s="209">
        <v>0.49219999999999997</v>
      </c>
      <c r="N15" s="209">
        <v>1.6552000000000002</v>
      </c>
      <c r="O15" s="209">
        <v>0.879</v>
      </c>
      <c r="P15" s="209">
        <v>0.80820000000000003</v>
      </c>
      <c r="Q15" s="209">
        <v>2.2333114999999997</v>
      </c>
      <c r="R15" s="209">
        <v>1.5456485</v>
      </c>
      <c r="S15" s="209">
        <v>1.2307827199999999</v>
      </c>
    </row>
    <row r="16" spans="1:20" x14ac:dyDescent="0.25">
      <c r="A16" s="51">
        <v>9</v>
      </c>
      <c r="B16" s="51"/>
      <c r="C16" s="51" t="s">
        <v>168</v>
      </c>
      <c r="D16" s="211" t="s">
        <v>561</v>
      </c>
      <c r="E16" s="209">
        <v>40.036699999999996</v>
      </c>
      <c r="F16" s="209">
        <v>10.1854</v>
      </c>
      <c r="G16" s="209">
        <v>31.515099999999993</v>
      </c>
      <c r="H16" s="209">
        <v>7.6625999999999994</v>
      </c>
      <c r="I16" s="209">
        <v>7.8585999999999991</v>
      </c>
      <c r="J16" s="209">
        <v>2.5228000000000002</v>
      </c>
      <c r="K16" s="209">
        <v>3.5981000000000005</v>
      </c>
      <c r="L16" s="209">
        <v>1.4887999999999999</v>
      </c>
      <c r="M16" s="209">
        <v>2.5663</v>
      </c>
      <c r="N16" s="209" t="s">
        <v>25</v>
      </c>
      <c r="O16" s="209">
        <v>1.0318000000000001</v>
      </c>
      <c r="P16" s="209" t="s">
        <v>25</v>
      </c>
      <c r="Q16" s="209">
        <v>30.366103500000001</v>
      </c>
      <c r="R16" s="209">
        <v>29.610124199999998</v>
      </c>
      <c r="S16" s="209">
        <v>30.789506099999997</v>
      </c>
    </row>
    <row r="17" spans="1:19" ht="45" x14ac:dyDescent="0.25">
      <c r="A17" s="51">
        <v>10</v>
      </c>
      <c r="B17" s="51"/>
      <c r="C17" s="51" t="s">
        <v>169</v>
      </c>
      <c r="D17" s="212" t="s">
        <v>562</v>
      </c>
      <c r="E17" s="209">
        <v>1438.9677999999999</v>
      </c>
      <c r="F17" s="209">
        <v>1398.0761</v>
      </c>
      <c r="G17" s="209">
        <v>1053.8217999999997</v>
      </c>
      <c r="H17" s="209">
        <v>1073.5333000000001</v>
      </c>
      <c r="I17" s="209">
        <v>365.52320000000003</v>
      </c>
      <c r="J17" s="209">
        <v>314.92680000000001</v>
      </c>
      <c r="K17" s="209">
        <v>369.74500000000006</v>
      </c>
      <c r="L17" s="209">
        <v>346.32469999999995</v>
      </c>
      <c r="M17" s="209">
        <v>288.46720000000005</v>
      </c>
      <c r="N17" s="209">
        <v>326.5027</v>
      </c>
      <c r="O17" s="209">
        <v>81.277799999999999</v>
      </c>
      <c r="P17" s="209">
        <v>19.821999999999999</v>
      </c>
      <c r="Q17" s="209">
        <v>96.284689799999995</v>
      </c>
      <c r="R17" s="209">
        <v>90.595428400000003</v>
      </c>
      <c r="S17" s="209">
        <v>75.303042121000018</v>
      </c>
    </row>
    <row r="18" spans="1:19" ht="60" x14ac:dyDescent="0.25">
      <c r="A18" s="51">
        <v>11</v>
      </c>
      <c r="B18" s="51"/>
      <c r="C18" s="51" t="s">
        <v>170</v>
      </c>
      <c r="D18" s="208" t="s">
        <v>563</v>
      </c>
      <c r="E18" s="209">
        <v>94.80998277239685</v>
      </c>
      <c r="F18" s="209">
        <v>96.623062641993812</v>
      </c>
      <c r="G18" s="209">
        <v>94.662860588151602</v>
      </c>
      <c r="H18" s="209">
        <v>97.055314660114419</v>
      </c>
      <c r="I18" s="209">
        <v>95.347966686934981</v>
      </c>
      <c r="J18" s="209">
        <v>95.17633928369051</v>
      </c>
      <c r="K18" s="209">
        <v>98.120206374993813</v>
      </c>
      <c r="L18" s="209">
        <v>98.939907220812515</v>
      </c>
      <c r="M18" s="209">
        <v>98.164038679327447</v>
      </c>
      <c r="N18" s="209">
        <v>98.879595932554054</v>
      </c>
      <c r="O18" s="209">
        <v>97.964954403118384</v>
      </c>
      <c r="P18" s="209">
        <v>99.944032955009561</v>
      </c>
      <c r="Q18" s="209">
        <v>76.023755786455055</v>
      </c>
      <c r="R18" s="209">
        <v>75.36709115382412</v>
      </c>
      <c r="S18" s="209">
        <v>70.978634582456479</v>
      </c>
    </row>
    <row r="19" spans="1:19" ht="41.25" customHeight="1" x14ac:dyDescent="0.25">
      <c r="A19" s="51">
        <v>12</v>
      </c>
      <c r="B19" s="51"/>
      <c r="C19" s="51" t="s">
        <v>171</v>
      </c>
      <c r="D19" s="206" t="s">
        <v>564</v>
      </c>
      <c r="E19" s="207">
        <v>1248.8461000000002</v>
      </c>
      <c r="F19" s="207">
        <v>1304.0815800000003</v>
      </c>
      <c r="G19" s="207">
        <v>919.57619999999997</v>
      </c>
      <c r="H19" s="207">
        <v>1000.77278</v>
      </c>
      <c r="I19" s="207">
        <v>314.13009999999997</v>
      </c>
      <c r="J19" s="207">
        <v>293.69279999999998</v>
      </c>
      <c r="K19" s="207">
        <v>314.73475999999999</v>
      </c>
      <c r="L19" s="207">
        <v>327.13029999999998</v>
      </c>
      <c r="M19" s="207">
        <v>247.77620000000002</v>
      </c>
      <c r="N19" s="207">
        <v>309.38779999999997</v>
      </c>
      <c r="O19" s="207">
        <v>66.958559999999991</v>
      </c>
      <c r="P19" s="207">
        <v>17.7425</v>
      </c>
      <c r="Q19" s="207">
        <v>61.908841000000002</v>
      </c>
      <c r="R19" s="207">
        <v>57.929831200000002</v>
      </c>
      <c r="S19" s="207">
        <v>36.904802568999997</v>
      </c>
    </row>
    <row r="20" spans="1:19" ht="45" x14ac:dyDescent="0.25">
      <c r="A20" s="51">
        <v>13</v>
      </c>
      <c r="B20" s="51"/>
      <c r="C20" s="51" t="s">
        <v>172</v>
      </c>
      <c r="D20" s="213" t="s">
        <v>565</v>
      </c>
      <c r="E20" s="209">
        <v>817.61429999999996</v>
      </c>
      <c r="F20" s="209">
        <v>786.18760000000009</v>
      </c>
      <c r="G20" s="209">
        <v>586.24719999999991</v>
      </c>
      <c r="H20" s="209">
        <v>595.46820000000002</v>
      </c>
      <c r="I20" s="209">
        <v>221.44970000000001</v>
      </c>
      <c r="J20" s="209">
        <v>184.1524</v>
      </c>
      <c r="K20" s="209">
        <v>230.85976000000002</v>
      </c>
      <c r="L20" s="209">
        <v>213.20320000000001</v>
      </c>
      <c r="M20" s="209">
        <v>178.70230000000001</v>
      </c>
      <c r="N20" s="209">
        <v>201.34120000000001</v>
      </c>
      <c r="O20" s="209">
        <v>52.15746</v>
      </c>
      <c r="P20" s="209">
        <v>11.862</v>
      </c>
      <c r="Q20" s="209">
        <v>7.8102326</v>
      </c>
      <c r="R20" s="209">
        <v>7.7871677999999998</v>
      </c>
      <c r="S20" s="209">
        <v>6.6178978850000005</v>
      </c>
    </row>
    <row r="21" spans="1:19" ht="30" x14ac:dyDescent="0.25">
      <c r="A21" s="51">
        <v>14</v>
      </c>
      <c r="B21" s="51"/>
      <c r="C21" s="51" t="s">
        <v>173</v>
      </c>
      <c r="D21" s="214" t="s">
        <v>566</v>
      </c>
      <c r="E21" s="209">
        <v>419.72500000000002</v>
      </c>
      <c r="F21" s="209">
        <v>445.58850000000001</v>
      </c>
      <c r="G21" s="209">
        <v>300.01299999999998</v>
      </c>
      <c r="H21" s="209">
        <v>345.44039999999995</v>
      </c>
      <c r="I21" s="209">
        <v>114.43</v>
      </c>
      <c r="J21" s="209">
        <v>95.80510000000001</v>
      </c>
      <c r="K21" s="209">
        <v>123.69416</v>
      </c>
      <c r="L21" s="209">
        <v>126.60329999999999</v>
      </c>
      <c r="M21" s="209">
        <v>96.58</v>
      </c>
      <c r="N21" s="209">
        <v>119.20129999999999</v>
      </c>
      <c r="O21" s="209">
        <v>27.114159999999998</v>
      </c>
      <c r="P21" s="209">
        <v>7.4020000000000001</v>
      </c>
      <c r="Q21" s="209">
        <v>3.8480451000000002</v>
      </c>
      <c r="R21" s="209">
        <v>3.8337901000000003</v>
      </c>
      <c r="S21" s="209">
        <v>3.4837398630000007</v>
      </c>
    </row>
    <row r="22" spans="1:19" x14ac:dyDescent="0.25">
      <c r="A22" s="51">
        <v>15</v>
      </c>
      <c r="B22" s="51"/>
      <c r="C22" s="51" t="s">
        <v>174</v>
      </c>
      <c r="D22" s="214" t="s">
        <v>567</v>
      </c>
      <c r="E22" s="209">
        <v>1.516</v>
      </c>
      <c r="F22" s="209">
        <v>1.833</v>
      </c>
      <c r="G22" s="209">
        <v>0.71399999999999997</v>
      </c>
      <c r="H22" s="209">
        <v>1.389</v>
      </c>
      <c r="I22" s="209">
        <v>0.8</v>
      </c>
      <c r="J22" s="209">
        <v>0.44400000000000001</v>
      </c>
      <c r="K22" s="209">
        <v>1.0640000000000001</v>
      </c>
      <c r="L22" s="209">
        <v>2.9971999999999999</v>
      </c>
      <c r="M22" s="209">
        <v>1.024</v>
      </c>
      <c r="N22" s="209" t="s">
        <v>25</v>
      </c>
      <c r="O22" s="209" t="s">
        <v>25</v>
      </c>
      <c r="P22" s="209" t="s">
        <v>25</v>
      </c>
      <c r="Q22" s="209" t="s">
        <v>26</v>
      </c>
      <c r="R22" s="209" t="s">
        <v>26</v>
      </c>
      <c r="S22" s="209">
        <v>5.0389099999999999E-2</v>
      </c>
    </row>
    <row r="23" spans="1:19" x14ac:dyDescent="0.25">
      <c r="A23" s="51">
        <v>16</v>
      </c>
      <c r="B23" s="51"/>
      <c r="C23" s="51" t="s">
        <v>175</v>
      </c>
      <c r="D23" s="214" t="s">
        <v>115</v>
      </c>
      <c r="E23" s="209">
        <v>188.4881</v>
      </c>
      <c r="F23" s="209">
        <v>125.83930000000001</v>
      </c>
      <c r="G23" s="209">
        <v>132.8091</v>
      </c>
      <c r="H23" s="209">
        <v>86.960999999999999</v>
      </c>
      <c r="I23" s="209">
        <v>52.911000000000001</v>
      </c>
      <c r="J23" s="209">
        <v>37.575300000000006</v>
      </c>
      <c r="K23" s="209">
        <v>59.360500000000002</v>
      </c>
      <c r="L23" s="209">
        <v>46.042199999999994</v>
      </c>
      <c r="M23" s="209">
        <v>45.677999999999997</v>
      </c>
      <c r="N23" s="209">
        <v>43.741199999999999</v>
      </c>
      <c r="O23" s="209">
        <v>13.682499999999999</v>
      </c>
      <c r="P23" s="209">
        <v>2.3010000000000002</v>
      </c>
      <c r="Q23" s="209">
        <v>2.6292008999999998</v>
      </c>
      <c r="R23" s="209">
        <v>2.6255109000000001</v>
      </c>
      <c r="S23" s="209">
        <v>2.4516590960000002</v>
      </c>
    </row>
    <row r="24" spans="1:19" x14ac:dyDescent="0.25">
      <c r="A24" s="51">
        <v>17</v>
      </c>
      <c r="B24" s="51"/>
      <c r="C24" s="51" t="s">
        <v>176</v>
      </c>
      <c r="D24" s="215" t="s">
        <v>73</v>
      </c>
      <c r="E24" s="209">
        <v>9.4955999999999996</v>
      </c>
      <c r="F24" s="209">
        <v>4.1058000000000003</v>
      </c>
      <c r="G24" s="209">
        <v>4.7831999999999999</v>
      </c>
      <c r="H24" s="209">
        <v>1.7007999999999999</v>
      </c>
      <c r="I24" s="209">
        <v>4.3710000000000004</v>
      </c>
      <c r="J24" s="209">
        <v>2.4049999999999998</v>
      </c>
      <c r="K24" s="209">
        <v>7.1219999999999999</v>
      </c>
      <c r="L24" s="209">
        <v>4.2728999999999999</v>
      </c>
      <c r="M24" s="209">
        <v>5.7809999999999997</v>
      </c>
      <c r="N24" s="209">
        <v>4.1598999999999995</v>
      </c>
      <c r="O24" s="209">
        <v>1.341</v>
      </c>
      <c r="P24" s="209">
        <v>0.113</v>
      </c>
      <c r="Q24" s="209">
        <v>0.88162989999999997</v>
      </c>
      <c r="R24" s="209">
        <v>0.87895190000000001</v>
      </c>
      <c r="S24" s="209">
        <v>0.46372326999999991</v>
      </c>
    </row>
    <row r="25" spans="1:19" x14ac:dyDescent="0.25">
      <c r="A25" s="51">
        <v>18</v>
      </c>
      <c r="B25" s="51"/>
      <c r="C25" s="51" t="s">
        <v>177</v>
      </c>
      <c r="D25" s="215" t="s">
        <v>74</v>
      </c>
      <c r="E25" s="209">
        <v>142.08799999999999</v>
      </c>
      <c r="F25" s="209">
        <v>188.226</v>
      </c>
      <c r="G25" s="209">
        <v>112.122</v>
      </c>
      <c r="H25" s="209">
        <v>146.24</v>
      </c>
      <c r="I25" s="209">
        <v>29.686</v>
      </c>
      <c r="J25" s="209">
        <v>41.134999999999998</v>
      </c>
      <c r="K25" s="209">
        <v>14.052</v>
      </c>
      <c r="L25" s="209">
        <v>22.581</v>
      </c>
      <c r="M25" s="209">
        <v>12.097</v>
      </c>
      <c r="N25" s="209">
        <v>21.236999999999998</v>
      </c>
      <c r="O25" s="209">
        <v>1.9550000000000001</v>
      </c>
      <c r="P25" s="209">
        <v>1.3440000000000001</v>
      </c>
      <c r="Q25" s="209">
        <v>8.2296800000000003E-2</v>
      </c>
      <c r="R25" s="209">
        <v>8.1225999999999993E-2</v>
      </c>
      <c r="S25" s="209">
        <v>5.4625405999999994E-2</v>
      </c>
    </row>
    <row r="26" spans="1:19" x14ac:dyDescent="0.25">
      <c r="A26" s="51">
        <v>19</v>
      </c>
      <c r="B26" s="51"/>
      <c r="C26" s="51" t="s">
        <v>178</v>
      </c>
      <c r="D26" s="215" t="s">
        <v>75</v>
      </c>
      <c r="E26" s="209">
        <v>0.42</v>
      </c>
      <c r="F26" s="209">
        <v>7.2999999999999995E-2</v>
      </c>
      <c r="G26" s="209" t="s">
        <v>25</v>
      </c>
      <c r="H26" s="209" t="s">
        <v>26</v>
      </c>
      <c r="I26" s="209">
        <v>0.32500000000000001</v>
      </c>
      <c r="J26" s="209">
        <v>7.2999999999999995E-2</v>
      </c>
      <c r="K26" s="209">
        <v>0.55500000000000005</v>
      </c>
      <c r="L26" s="209">
        <v>0.34960000000000002</v>
      </c>
      <c r="M26" s="209">
        <v>0.443</v>
      </c>
      <c r="N26" s="209" t="s">
        <v>25</v>
      </c>
      <c r="O26" s="209">
        <v>0.112</v>
      </c>
      <c r="P26" s="209" t="s">
        <v>25</v>
      </c>
      <c r="Q26" s="209">
        <v>9.5332000000000004E-3</v>
      </c>
      <c r="R26" s="209">
        <v>9.4832000000000007E-3</v>
      </c>
      <c r="S26" s="209">
        <v>3.1599999999999998E-4</v>
      </c>
    </row>
    <row r="27" spans="1:19" x14ac:dyDescent="0.25">
      <c r="A27" s="51">
        <v>20</v>
      </c>
      <c r="B27" s="51"/>
      <c r="C27" s="51" t="s">
        <v>179</v>
      </c>
      <c r="D27" s="215" t="s">
        <v>76</v>
      </c>
      <c r="E27" s="209">
        <v>15.97</v>
      </c>
      <c r="F27" s="209">
        <v>5.34</v>
      </c>
      <c r="G27" s="209">
        <v>5.3789999999999996</v>
      </c>
      <c r="H27" s="209">
        <v>0.76600000000000001</v>
      </c>
      <c r="I27" s="209">
        <v>10.083</v>
      </c>
      <c r="J27" s="209">
        <v>4.5039999999999996</v>
      </c>
      <c r="K27" s="209">
        <v>16.2331</v>
      </c>
      <c r="L27" s="209">
        <v>7.1959999999999997</v>
      </c>
      <c r="M27" s="209">
        <v>11.210100000000001</v>
      </c>
      <c r="N27" s="209">
        <v>6.649</v>
      </c>
      <c r="O27" s="209">
        <v>5.0229999999999997</v>
      </c>
      <c r="P27" s="209">
        <v>0.54700000000000004</v>
      </c>
      <c r="Q27" s="209">
        <v>0.2252179</v>
      </c>
      <c r="R27" s="209">
        <v>0.2250779</v>
      </c>
      <c r="S27" s="209">
        <v>2.4955100000000001E-2</v>
      </c>
    </row>
    <row r="28" spans="1:19" x14ac:dyDescent="0.25">
      <c r="A28" s="51">
        <v>21</v>
      </c>
      <c r="B28" s="51"/>
      <c r="C28" s="51" t="s">
        <v>180</v>
      </c>
      <c r="D28" s="215" t="s">
        <v>77</v>
      </c>
      <c r="E28" s="209" t="s">
        <v>26</v>
      </c>
      <c r="F28" s="209" t="s">
        <v>26</v>
      </c>
      <c r="G28" s="209" t="s">
        <v>26</v>
      </c>
      <c r="H28" s="209" t="s">
        <v>26</v>
      </c>
      <c r="I28" s="209" t="s">
        <v>26</v>
      </c>
      <c r="J28" s="209" t="s">
        <v>26</v>
      </c>
      <c r="K28" s="209" t="s">
        <v>26</v>
      </c>
      <c r="L28" s="209" t="s">
        <v>26</v>
      </c>
      <c r="M28" s="209" t="s">
        <v>26</v>
      </c>
      <c r="N28" s="209" t="s">
        <v>26</v>
      </c>
      <c r="O28" s="209" t="s">
        <v>26</v>
      </c>
      <c r="P28" s="209" t="s">
        <v>26</v>
      </c>
      <c r="Q28" s="209" t="s">
        <v>26</v>
      </c>
      <c r="R28" s="209" t="s">
        <v>26</v>
      </c>
      <c r="S28" s="209" t="s">
        <v>26</v>
      </c>
    </row>
    <row r="29" spans="1:19" x14ac:dyDescent="0.25">
      <c r="A29" s="51">
        <v>22</v>
      </c>
      <c r="B29" s="51"/>
      <c r="C29" s="51" t="s">
        <v>181</v>
      </c>
      <c r="D29" s="215" t="s">
        <v>568</v>
      </c>
      <c r="E29" s="209">
        <v>28.206600000000002</v>
      </c>
      <c r="F29" s="209">
        <v>14.917</v>
      </c>
      <c r="G29" s="209">
        <v>19.7989</v>
      </c>
      <c r="H29" s="209">
        <v>12.726000000000001</v>
      </c>
      <c r="I29" s="209">
        <v>8.0477000000000007</v>
      </c>
      <c r="J29" s="209">
        <v>2.1909999999999998</v>
      </c>
      <c r="K29" s="209">
        <v>8.7260000000000009</v>
      </c>
      <c r="L29" s="209">
        <v>3.129</v>
      </c>
      <c r="M29" s="209">
        <v>5.8361999999999998</v>
      </c>
      <c r="N29" s="209" t="s">
        <v>25</v>
      </c>
      <c r="O29" s="209">
        <v>2.8898000000000001</v>
      </c>
      <c r="P29" s="209" t="s">
        <v>25</v>
      </c>
      <c r="Q29" s="209">
        <v>0.13430879999999998</v>
      </c>
      <c r="R29" s="209">
        <v>0.13312780000000002</v>
      </c>
      <c r="S29" s="209">
        <v>8.8169049999999999E-2</v>
      </c>
    </row>
    <row r="30" spans="1:19" x14ac:dyDescent="0.25">
      <c r="A30" s="51">
        <v>23</v>
      </c>
      <c r="B30" s="51"/>
      <c r="C30" s="51" t="s">
        <v>182</v>
      </c>
      <c r="D30" s="213" t="s">
        <v>111</v>
      </c>
      <c r="E30" s="209">
        <v>365.399</v>
      </c>
      <c r="F30" s="209">
        <v>470.32258000000002</v>
      </c>
      <c r="G30" s="209">
        <v>285.791</v>
      </c>
      <c r="H30" s="209">
        <v>366.43407999999999</v>
      </c>
      <c r="I30" s="209">
        <v>75.733999999999995</v>
      </c>
      <c r="J30" s="209">
        <v>100.98950000000001</v>
      </c>
      <c r="K30" s="209">
        <v>72.938000000000002</v>
      </c>
      <c r="L30" s="209">
        <v>107.99460000000001</v>
      </c>
      <c r="M30" s="209">
        <v>59.856999999999999</v>
      </c>
      <c r="N30" s="209">
        <v>102.25460000000001</v>
      </c>
      <c r="O30" s="209">
        <v>13.081</v>
      </c>
      <c r="P30" s="209">
        <v>5.74</v>
      </c>
      <c r="Q30" s="209">
        <v>0.2270479</v>
      </c>
      <c r="R30" s="209">
        <v>0.22365930000000001</v>
      </c>
      <c r="S30" s="209">
        <v>0.30831098100000004</v>
      </c>
    </row>
    <row r="31" spans="1:19" ht="30" x14ac:dyDescent="0.25">
      <c r="A31" s="51">
        <v>24</v>
      </c>
      <c r="B31" s="51"/>
      <c r="C31" s="51" t="s">
        <v>183</v>
      </c>
      <c r="D31" s="215" t="s">
        <v>569</v>
      </c>
      <c r="E31" s="209">
        <v>106.79900000000001</v>
      </c>
      <c r="F31" s="209">
        <v>88.849100000000007</v>
      </c>
      <c r="G31" s="209">
        <v>96.382999999999996</v>
      </c>
      <c r="H31" s="209">
        <v>83.81110000000001</v>
      </c>
      <c r="I31" s="209">
        <v>9.8249999999999993</v>
      </c>
      <c r="J31" s="209">
        <v>5.0380000000000003</v>
      </c>
      <c r="K31" s="209">
        <v>8.16</v>
      </c>
      <c r="L31" s="209">
        <v>3.2530000000000001</v>
      </c>
      <c r="M31" s="209">
        <v>6.9119999999999999</v>
      </c>
      <c r="N31" s="209" t="s">
        <v>25</v>
      </c>
      <c r="O31" s="209">
        <v>1.248</v>
      </c>
      <c r="P31" s="209" t="s">
        <v>25</v>
      </c>
      <c r="Q31" s="209">
        <v>9.5472999999999999E-3</v>
      </c>
      <c r="R31" s="209">
        <v>9.5472999999999999E-3</v>
      </c>
      <c r="S31" s="209">
        <v>6.0004999999999998E-3</v>
      </c>
    </row>
    <row r="32" spans="1:19" x14ac:dyDescent="0.25">
      <c r="A32" s="51">
        <v>25</v>
      </c>
      <c r="B32" s="51"/>
      <c r="C32" s="51" t="s">
        <v>184</v>
      </c>
      <c r="D32" s="216" t="s">
        <v>81</v>
      </c>
      <c r="E32" s="209">
        <v>104.459</v>
      </c>
      <c r="F32" s="209">
        <v>107.1345</v>
      </c>
      <c r="G32" s="209">
        <v>66.988</v>
      </c>
      <c r="H32" s="209">
        <v>71.442999999999998</v>
      </c>
      <c r="I32" s="209">
        <v>35.436</v>
      </c>
      <c r="J32" s="209">
        <v>35.371499999999997</v>
      </c>
      <c r="K32" s="209">
        <v>33.401000000000003</v>
      </c>
      <c r="L32" s="209">
        <v>40.475600000000007</v>
      </c>
      <c r="M32" s="209">
        <v>27.437000000000001</v>
      </c>
      <c r="N32" s="209">
        <v>38.363600000000005</v>
      </c>
      <c r="O32" s="209">
        <v>5.9640000000000004</v>
      </c>
      <c r="P32" s="209">
        <v>2.1120000000000001</v>
      </c>
      <c r="Q32" s="209">
        <v>8.3242500000000011E-2</v>
      </c>
      <c r="R32" s="209">
        <v>8.2796899999999993E-2</v>
      </c>
      <c r="S32" s="209">
        <v>3.4760800000000001E-2</v>
      </c>
    </row>
    <row r="33" spans="1:19" x14ac:dyDescent="0.25">
      <c r="A33" s="51">
        <v>26</v>
      </c>
      <c r="B33" s="51"/>
      <c r="C33" s="51" t="s">
        <v>185</v>
      </c>
      <c r="D33" s="210" t="s">
        <v>122</v>
      </c>
      <c r="E33" s="209">
        <v>19.439</v>
      </c>
      <c r="F33" s="209">
        <v>7.0259999999999998</v>
      </c>
      <c r="G33" s="209">
        <v>12.441000000000001</v>
      </c>
      <c r="H33" s="209">
        <v>7.0259999999999998</v>
      </c>
      <c r="I33" s="209">
        <v>6.5529999999999999</v>
      </c>
      <c r="J33" s="209" t="s">
        <v>26</v>
      </c>
      <c r="K33" s="209">
        <v>8.5809999999999995</v>
      </c>
      <c r="L33" s="209">
        <v>0.4</v>
      </c>
      <c r="M33" s="209">
        <v>7.1790000000000003</v>
      </c>
      <c r="N33" s="209">
        <v>0.4</v>
      </c>
      <c r="O33" s="209">
        <v>1.4019999999999999</v>
      </c>
      <c r="P33" s="209" t="s">
        <v>26</v>
      </c>
      <c r="Q33" s="209" t="s">
        <v>25</v>
      </c>
      <c r="R33" s="209" t="s">
        <v>25</v>
      </c>
      <c r="S33" s="209" t="s">
        <v>26</v>
      </c>
    </row>
    <row r="34" spans="1:19" x14ac:dyDescent="0.25">
      <c r="A34" s="51">
        <v>27</v>
      </c>
      <c r="B34" s="51"/>
      <c r="C34" s="51" t="s">
        <v>186</v>
      </c>
      <c r="D34" s="210" t="s">
        <v>83</v>
      </c>
      <c r="E34" s="209">
        <v>115.60899999999999</v>
      </c>
      <c r="F34" s="209">
        <v>231.86797999999999</v>
      </c>
      <c r="G34" s="209">
        <v>96.275000000000006</v>
      </c>
      <c r="H34" s="209">
        <v>181.12897999999998</v>
      </c>
      <c r="I34" s="209">
        <v>18.670999999999999</v>
      </c>
      <c r="J34" s="209">
        <v>48.16</v>
      </c>
      <c r="K34" s="209">
        <v>20.276</v>
      </c>
      <c r="L34" s="209">
        <v>57.82</v>
      </c>
      <c r="M34" s="209">
        <v>16.814</v>
      </c>
      <c r="N34" s="209">
        <v>54.616</v>
      </c>
      <c r="O34" s="209">
        <v>3.4620000000000002</v>
      </c>
      <c r="P34" s="209">
        <v>3.2040000000000002</v>
      </c>
      <c r="Q34" s="209">
        <v>1.5573499999999999E-2</v>
      </c>
      <c r="R34" s="209">
        <v>1.54135E-2</v>
      </c>
      <c r="S34" s="209">
        <v>7.9862487999999995E-2</v>
      </c>
    </row>
    <row r="35" spans="1:19" x14ac:dyDescent="0.25">
      <c r="A35" s="51">
        <v>28</v>
      </c>
      <c r="B35" s="51"/>
      <c r="C35" s="51" t="s">
        <v>187</v>
      </c>
      <c r="D35" s="210" t="s">
        <v>84</v>
      </c>
      <c r="E35" s="209">
        <v>15.778</v>
      </c>
      <c r="F35" s="209">
        <v>32.783999999999999</v>
      </c>
      <c r="G35" s="209">
        <v>10.97</v>
      </c>
      <c r="H35" s="209">
        <v>20.446999999999999</v>
      </c>
      <c r="I35" s="209">
        <v>4.8079999999999998</v>
      </c>
      <c r="J35" s="209">
        <v>12.337</v>
      </c>
      <c r="K35" s="209">
        <v>1.2509999999999999</v>
      </c>
      <c r="L35" s="209">
        <v>5.7560000000000002</v>
      </c>
      <c r="M35" s="209">
        <v>0.66800000000000004</v>
      </c>
      <c r="N35" s="209" t="s">
        <v>25</v>
      </c>
      <c r="O35" s="209">
        <v>0.58299999999999996</v>
      </c>
      <c r="P35" s="209" t="s">
        <v>25</v>
      </c>
      <c r="Q35" s="209">
        <v>5.1960000000000001E-3</v>
      </c>
      <c r="R35" s="209">
        <v>5.1960000000000001E-3</v>
      </c>
      <c r="S35" s="209">
        <v>7.9230000000000001E-4</v>
      </c>
    </row>
    <row r="36" spans="1:19" x14ac:dyDescent="0.25">
      <c r="A36" s="51">
        <v>29</v>
      </c>
      <c r="B36" s="51"/>
      <c r="C36" s="51" t="s">
        <v>188</v>
      </c>
      <c r="D36" s="215" t="s">
        <v>570</v>
      </c>
      <c r="E36" s="209" t="s">
        <v>25</v>
      </c>
      <c r="F36" s="209">
        <v>0.17</v>
      </c>
      <c r="G36" s="209" t="s">
        <v>25</v>
      </c>
      <c r="H36" s="209" t="s">
        <v>25</v>
      </c>
      <c r="I36" s="209" t="s">
        <v>26</v>
      </c>
      <c r="J36" s="209" t="s">
        <v>25</v>
      </c>
      <c r="K36" s="209" t="s">
        <v>25</v>
      </c>
      <c r="L36" s="209">
        <v>7.8E-2</v>
      </c>
      <c r="M36" s="209" t="s">
        <v>26</v>
      </c>
      <c r="N36" s="209">
        <v>7.8E-2</v>
      </c>
      <c r="O36" s="209" t="s">
        <v>25</v>
      </c>
      <c r="P36" s="209" t="s">
        <v>26</v>
      </c>
      <c r="Q36" s="209">
        <v>6.69E-4</v>
      </c>
      <c r="R36" s="209">
        <v>6.69E-4</v>
      </c>
      <c r="S36" s="209" t="s">
        <v>25</v>
      </c>
    </row>
    <row r="37" spans="1:19" x14ac:dyDescent="0.25">
      <c r="A37" s="51">
        <v>30</v>
      </c>
      <c r="B37" s="51"/>
      <c r="C37" s="51" t="s">
        <v>189</v>
      </c>
      <c r="D37" s="215" t="s">
        <v>86</v>
      </c>
      <c r="E37" s="209" t="s">
        <v>26</v>
      </c>
      <c r="F37" s="209" t="s">
        <v>26</v>
      </c>
      <c r="G37" s="209" t="s">
        <v>26</v>
      </c>
      <c r="H37" s="209" t="s">
        <v>26</v>
      </c>
      <c r="I37" s="209" t="s">
        <v>26</v>
      </c>
      <c r="J37" s="209" t="s">
        <v>26</v>
      </c>
      <c r="K37" s="209" t="s">
        <v>26</v>
      </c>
      <c r="L37" s="209" t="s">
        <v>25</v>
      </c>
      <c r="M37" s="209" t="s">
        <v>26</v>
      </c>
      <c r="N37" s="209" t="s">
        <v>26</v>
      </c>
      <c r="O37" s="209" t="s">
        <v>26</v>
      </c>
      <c r="P37" s="209" t="s">
        <v>25</v>
      </c>
      <c r="Q37" s="209">
        <v>2.6400000000000001E-5</v>
      </c>
      <c r="R37" s="209">
        <v>2.6400000000000001E-5</v>
      </c>
      <c r="S37" s="209">
        <v>8.6580000000000001E-4</v>
      </c>
    </row>
    <row r="38" spans="1:19" x14ac:dyDescent="0.25">
      <c r="A38" s="51">
        <v>31</v>
      </c>
      <c r="B38" s="51"/>
      <c r="C38" s="51" t="s">
        <v>190</v>
      </c>
      <c r="D38" s="213" t="s">
        <v>132</v>
      </c>
      <c r="E38" s="209">
        <v>1.2016</v>
      </c>
      <c r="F38" s="209">
        <v>1.4874400000000001</v>
      </c>
      <c r="G38" s="209">
        <v>1.0029999999999999</v>
      </c>
      <c r="H38" s="209" t="s">
        <v>25</v>
      </c>
      <c r="I38" s="209">
        <v>0.111</v>
      </c>
      <c r="J38" s="209" t="s">
        <v>25</v>
      </c>
      <c r="K38" s="209">
        <v>0.51449999999999996</v>
      </c>
      <c r="L38" s="209">
        <v>0.32500000000000001</v>
      </c>
      <c r="M38" s="209">
        <v>0.23899999999999999</v>
      </c>
      <c r="N38" s="209">
        <v>0.27700000000000002</v>
      </c>
      <c r="O38" s="209">
        <v>0.27550000000000002</v>
      </c>
      <c r="P38" s="209">
        <v>4.8000000000000001E-2</v>
      </c>
      <c r="Q38" s="209">
        <v>29.137917900000001</v>
      </c>
      <c r="R38" s="209">
        <v>26.390648500000001</v>
      </c>
      <c r="S38" s="209">
        <v>13.589213858000004</v>
      </c>
    </row>
    <row r="39" spans="1:19" ht="32.25" customHeight="1" x14ac:dyDescent="0.25">
      <c r="A39" s="51">
        <v>32</v>
      </c>
      <c r="B39" s="51"/>
      <c r="C39" s="51" t="s">
        <v>191</v>
      </c>
      <c r="D39" s="261" t="s">
        <v>581</v>
      </c>
      <c r="E39" s="209">
        <v>6.2099999999999995E-2</v>
      </c>
      <c r="F39" s="209">
        <v>7.7459999999999987E-2</v>
      </c>
      <c r="G39" s="209">
        <v>3.3000000000000002E-2</v>
      </c>
      <c r="H39" s="209" t="s">
        <v>25</v>
      </c>
      <c r="I39" s="209" t="s">
        <v>25</v>
      </c>
      <c r="J39" s="209" t="s">
        <v>25</v>
      </c>
      <c r="K39" s="209">
        <v>0.24349999999999999</v>
      </c>
      <c r="L39" s="209">
        <v>3.0499999999999999E-2</v>
      </c>
      <c r="M39" s="209">
        <v>9.74E-2</v>
      </c>
      <c r="N39" s="209">
        <v>2.3E-2</v>
      </c>
      <c r="O39" s="209">
        <v>0.14610000000000001</v>
      </c>
      <c r="P39" s="209">
        <v>7.4999999999999997E-3</v>
      </c>
      <c r="Q39" s="209">
        <v>4.6504509000000001</v>
      </c>
      <c r="R39" s="209">
        <v>3.7030159999999999</v>
      </c>
      <c r="S39" s="209">
        <v>3.0553254279999993</v>
      </c>
    </row>
    <row r="40" spans="1:19" ht="25.5" x14ac:dyDescent="0.25">
      <c r="A40" s="51">
        <v>33</v>
      </c>
      <c r="B40" s="51"/>
      <c r="C40" s="51" t="s">
        <v>192</v>
      </c>
      <c r="D40" s="217" t="s">
        <v>571</v>
      </c>
      <c r="E40" s="209">
        <v>6.2099999999999995E-2</v>
      </c>
      <c r="F40" s="209">
        <v>7.7460000000000001E-2</v>
      </c>
      <c r="G40" s="209">
        <v>3.3000000000000008E-2</v>
      </c>
      <c r="H40" s="209" t="s">
        <v>25</v>
      </c>
      <c r="I40" s="209" t="s">
        <v>25</v>
      </c>
      <c r="J40" s="209" t="s">
        <v>25</v>
      </c>
      <c r="K40" s="209">
        <v>0.24350000000000002</v>
      </c>
      <c r="L40" s="209">
        <v>2.8899999999999999E-2</v>
      </c>
      <c r="M40" s="209">
        <v>9.7399999999999987E-2</v>
      </c>
      <c r="N40" s="209">
        <v>2.3E-2</v>
      </c>
      <c r="O40" s="209">
        <v>0.14610000000000001</v>
      </c>
      <c r="P40" s="209">
        <v>5.9000000000000007E-3</v>
      </c>
      <c r="Q40" s="209">
        <v>4.4799734999999989</v>
      </c>
      <c r="R40" s="209">
        <v>3.5591233999999998</v>
      </c>
      <c r="S40" s="209">
        <v>2.9066103430000001</v>
      </c>
    </row>
    <row r="41" spans="1:19" ht="30" x14ac:dyDescent="0.25">
      <c r="A41" s="51">
        <v>34</v>
      </c>
      <c r="B41" s="51"/>
      <c r="C41" s="51" t="s">
        <v>193</v>
      </c>
      <c r="D41" s="210" t="s">
        <v>572</v>
      </c>
      <c r="E41" s="209">
        <v>5.4999999999999997E-3</v>
      </c>
      <c r="F41" s="209" t="s">
        <v>25</v>
      </c>
      <c r="G41" s="209" t="s">
        <v>25</v>
      </c>
      <c r="H41" s="209" t="s">
        <v>25</v>
      </c>
      <c r="I41" s="209" t="s">
        <v>25</v>
      </c>
      <c r="J41" s="209" t="s">
        <v>25</v>
      </c>
      <c r="K41" s="209">
        <v>3.7499999999999999E-2</v>
      </c>
      <c r="L41" s="209" t="s">
        <v>25</v>
      </c>
      <c r="M41" s="209">
        <v>1.2500000000000001E-2</v>
      </c>
      <c r="N41" s="209" t="s">
        <v>26</v>
      </c>
      <c r="O41" s="209" t="s">
        <v>25</v>
      </c>
      <c r="P41" s="209" t="s">
        <v>25</v>
      </c>
      <c r="Q41" s="209">
        <v>0.53658410000000001</v>
      </c>
      <c r="R41" s="209">
        <v>0.41200329999999996</v>
      </c>
      <c r="S41" s="209">
        <v>0.28124957800000006</v>
      </c>
    </row>
    <row r="42" spans="1:19" x14ac:dyDescent="0.25">
      <c r="A42" s="51">
        <v>35</v>
      </c>
      <c r="B42" s="51"/>
      <c r="C42" s="51" t="s">
        <v>194</v>
      </c>
      <c r="D42" s="210" t="s">
        <v>138</v>
      </c>
      <c r="E42" s="209">
        <v>1.8E-3</v>
      </c>
      <c r="F42" s="209" t="s">
        <v>26</v>
      </c>
      <c r="G42" s="209" t="s">
        <v>25</v>
      </c>
      <c r="H42" s="209" t="s">
        <v>26</v>
      </c>
      <c r="I42" s="209" t="s">
        <v>25</v>
      </c>
      <c r="J42" s="209" t="s">
        <v>26</v>
      </c>
      <c r="K42" s="209" t="s">
        <v>25</v>
      </c>
      <c r="L42" s="209" t="s">
        <v>26</v>
      </c>
      <c r="M42" s="209" t="s">
        <v>25</v>
      </c>
      <c r="N42" s="209" t="s">
        <v>26</v>
      </c>
      <c r="O42" s="209" t="s">
        <v>26</v>
      </c>
      <c r="P42" s="209" t="s">
        <v>26</v>
      </c>
      <c r="Q42" s="209">
        <v>0.51117009999999996</v>
      </c>
      <c r="R42" s="209">
        <v>0.3808667</v>
      </c>
      <c r="S42" s="209">
        <v>0.32158753499999998</v>
      </c>
    </row>
    <row r="43" spans="1:19" x14ac:dyDescent="0.25">
      <c r="A43" s="51">
        <v>36</v>
      </c>
      <c r="B43" s="51"/>
      <c r="C43" s="51" t="s">
        <v>195</v>
      </c>
      <c r="D43" s="210" t="s">
        <v>139</v>
      </c>
      <c r="E43" s="209">
        <v>1.9E-3</v>
      </c>
      <c r="F43" s="209" t="s">
        <v>25</v>
      </c>
      <c r="G43" s="209" t="s">
        <v>25</v>
      </c>
      <c r="H43" s="209" t="s">
        <v>25</v>
      </c>
      <c r="I43" s="209" t="s">
        <v>25</v>
      </c>
      <c r="J43" s="209" t="s">
        <v>26</v>
      </c>
      <c r="K43" s="209" t="s">
        <v>25</v>
      </c>
      <c r="L43" s="209" t="s">
        <v>25</v>
      </c>
      <c r="M43" s="209" t="s">
        <v>25</v>
      </c>
      <c r="N43" s="209" t="s">
        <v>25</v>
      </c>
      <c r="O43" s="209" t="s">
        <v>26</v>
      </c>
      <c r="P43" s="209" t="s">
        <v>25</v>
      </c>
      <c r="Q43" s="209">
        <v>0.65636280000000002</v>
      </c>
      <c r="R43" s="209">
        <v>0.48819940000000001</v>
      </c>
      <c r="S43" s="209">
        <v>0.4079566749999996</v>
      </c>
    </row>
    <row r="44" spans="1:19" x14ac:dyDescent="0.2">
      <c r="D44" s="210" t="s">
        <v>140</v>
      </c>
      <c r="E44" s="209">
        <v>7.6E-3</v>
      </c>
      <c r="F44" s="209" t="s">
        <v>25</v>
      </c>
      <c r="G44" s="209" t="s">
        <v>25</v>
      </c>
      <c r="H44" s="209" t="s">
        <v>25</v>
      </c>
      <c r="I44" s="209" t="s">
        <v>25</v>
      </c>
      <c r="J44" s="209" t="s">
        <v>26</v>
      </c>
      <c r="K44" s="209">
        <v>4.5200000000000004E-2</v>
      </c>
      <c r="L44" s="209" t="s">
        <v>25</v>
      </c>
      <c r="M44" s="209">
        <v>7.7000000000000002E-3</v>
      </c>
      <c r="N44" s="209" t="s">
        <v>25</v>
      </c>
      <c r="O44" s="209">
        <v>3.7499999999999999E-2</v>
      </c>
      <c r="P44" s="209" t="s">
        <v>26</v>
      </c>
      <c r="Q44" s="209">
        <v>0.27153820000000001</v>
      </c>
      <c r="R44" s="209">
        <v>0.2138186</v>
      </c>
      <c r="S44" s="209">
        <v>0.19302351100000018</v>
      </c>
    </row>
    <row r="45" spans="1:19" x14ac:dyDescent="0.2">
      <c r="D45" s="210" t="s">
        <v>141</v>
      </c>
      <c r="E45" s="209">
        <v>3.7100000000000001E-2</v>
      </c>
      <c r="F45" s="209">
        <v>5.4230000000000007E-2</v>
      </c>
      <c r="G45" s="209" t="s">
        <v>25</v>
      </c>
      <c r="H45" s="209" t="s">
        <v>25</v>
      </c>
      <c r="I45" s="209" t="s">
        <v>25</v>
      </c>
      <c r="J45" s="209" t="s">
        <v>25</v>
      </c>
      <c r="K45" s="209">
        <v>3.0800000000000001E-2</v>
      </c>
      <c r="L45" s="209" t="s">
        <v>25</v>
      </c>
      <c r="M45" s="209">
        <v>1.0199999999999999E-2</v>
      </c>
      <c r="N45" s="209" t="s">
        <v>25</v>
      </c>
      <c r="O45" s="209">
        <v>2.06E-2</v>
      </c>
      <c r="P45" s="209" t="s">
        <v>25</v>
      </c>
      <c r="Q45" s="209">
        <v>0.3704057</v>
      </c>
      <c r="R45" s="209">
        <v>0.29491860000000003</v>
      </c>
      <c r="S45" s="209">
        <v>0.23383903700000003</v>
      </c>
    </row>
    <row r="46" spans="1:19" x14ac:dyDescent="0.25">
      <c r="D46" s="218" t="s">
        <v>573</v>
      </c>
      <c r="E46" s="209">
        <v>2.9000000000000002E-3</v>
      </c>
      <c r="F46" s="209" t="s">
        <v>26</v>
      </c>
      <c r="G46" s="209" t="s">
        <v>25</v>
      </c>
      <c r="H46" s="209" t="s">
        <v>26</v>
      </c>
      <c r="I46" s="209" t="s">
        <v>25</v>
      </c>
      <c r="J46" s="209" t="s">
        <v>26</v>
      </c>
      <c r="K46" s="209" t="s">
        <v>25</v>
      </c>
      <c r="L46" s="209" t="s">
        <v>26</v>
      </c>
      <c r="M46" s="209" t="s">
        <v>25</v>
      </c>
      <c r="N46" s="209" t="s">
        <v>26</v>
      </c>
      <c r="O46" s="209" t="s">
        <v>26</v>
      </c>
      <c r="P46" s="209" t="s">
        <v>26</v>
      </c>
      <c r="Q46" s="209">
        <v>0.46597680000000002</v>
      </c>
      <c r="R46" s="209">
        <v>0.38141609999999998</v>
      </c>
      <c r="S46" s="209">
        <v>0.28207058999999995</v>
      </c>
    </row>
    <row r="47" spans="1:19" x14ac:dyDescent="0.2">
      <c r="D47" s="210" t="s">
        <v>143</v>
      </c>
      <c r="E47" s="209" t="s">
        <v>25</v>
      </c>
      <c r="F47" s="209" t="s">
        <v>26</v>
      </c>
      <c r="G47" s="209" t="s">
        <v>26</v>
      </c>
      <c r="H47" s="209" t="s">
        <v>26</v>
      </c>
      <c r="I47" s="209" t="s">
        <v>25</v>
      </c>
      <c r="J47" s="209" t="s">
        <v>26</v>
      </c>
      <c r="K47" s="209" t="s">
        <v>25</v>
      </c>
      <c r="L47" s="209" t="s">
        <v>26</v>
      </c>
      <c r="M47" s="209" t="s">
        <v>25</v>
      </c>
      <c r="N47" s="209" t="s">
        <v>26</v>
      </c>
      <c r="O47" s="209" t="s">
        <v>26</v>
      </c>
      <c r="P47" s="209" t="s">
        <v>26</v>
      </c>
      <c r="Q47" s="209">
        <v>0.18780060000000001</v>
      </c>
      <c r="R47" s="209">
        <v>0.14736830000000001</v>
      </c>
      <c r="S47" s="209">
        <v>0.14543028900000007</v>
      </c>
    </row>
    <row r="48" spans="1:19" x14ac:dyDescent="0.25">
      <c r="D48" s="218" t="s">
        <v>574</v>
      </c>
      <c r="E48" s="209" t="s">
        <v>25</v>
      </c>
      <c r="F48" s="209" t="s">
        <v>25</v>
      </c>
      <c r="G48" s="209" t="s">
        <v>26</v>
      </c>
      <c r="H48" s="209" t="s">
        <v>25</v>
      </c>
      <c r="I48" s="209" t="s">
        <v>26</v>
      </c>
      <c r="J48" s="209" t="s">
        <v>26</v>
      </c>
      <c r="K48" s="209" t="s">
        <v>25</v>
      </c>
      <c r="L48" s="209" t="s">
        <v>26</v>
      </c>
      <c r="M48" s="209" t="s">
        <v>26</v>
      </c>
      <c r="N48" s="209" t="s">
        <v>26</v>
      </c>
      <c r="O48" s="209" t="s">
        <v>25</v>
      </c>
      <c r="P48" s="209" t="s">
        <v>26</v>
      </c>
      <c r="Q48" s="209">
        <v>0.53608410000000006</v>
      </c>
      <c r="R48" s="209">
        <v>0.47774119999999998</v>
      </c>
      <c r="S48" s="209">
        <v>0.37688360399999976</v>
      </c>
    </row>
    <row r="49" spans="4:19" ht="30" x14ac:dyDescent="0.25">
      <c r="D49" s="214" t="s">
        <v>575</v>
      </c>
      <c r="E49" s="209" t="s">
        <v>26</v>
      </c>
      <c r="F49" s="209" t="s">
        <v>26</v>
      </c>
      <c r="G49" s="209" t="s">
        <v>26</v>
      </c>
      <c r="H49" s="209" t="s">
        <v>26</v>
      </c>
      <c r="I49" s="209" t="s">
        <v>26</v>
      </c>
      <c r="J49" s="209" t="s">
        <v>26</v>
      </c>
      <c r="K49" s="209" t="s">
        <v>26</v>
      </c>
      <c r="L49" s="209" t="s">
        <v>25</v>
      </c>
      <c r="M49" s="209" t="s">
        <v>26</v>
      </c>
      <c r="N49" s="209" t="s">
        <v>26</v>
      </c>
      <c r="O49" s="209" t="s">
        <v>26</v>
      </c>
      <c r="P49" s="209" t="s">
        <v>25</v>
      </c>
      <c r="Q49" s="209">
        <v>0.12890210000000002</v>
      </c>
      <c r="R49" s="209">
        <v>0.11602410000000001</v>
      </c>
      <c r="S49" s="209">
        <v>0.12563913400000001</v>
      </c>
    </row>
    <row r="50" spans="4:19" x14ac:dyDescent="0.2">
      <c r="D50" s="219" t="s">
        <v>576</v>
      </c>
      <c r="E50" s="209">
        <v>64.569099999999992</v>
      </c>
      <c r="F50" s="209">
        <v>46.006500000000003</v>
      </c>
      <c r="G50" s="209">
        <v>46.502000000000002</v>
      </c>
      <c r="H50" s="209">
        <v>37.399699999999996</v>
      </c>
      <c r="I50" s="209">
        <v>16.829000000000001</v>
      </c>
      <c r="J50" s="209">
        <v>8.4567999999999994</v>
      </c>
      <c r="K50" s="209">
        <v>10.179</v>
      </c>
      <c r="L50" s="209">
        <v>5.577</v>
      </c>
      <c r="M50" s="209">
        <v>8.8804999999999996</v>
      </c>
      <c r="N50" s="209">
        <v>5.492</v>
      </c>
      <c r="O50" s="209">
        <v>1.2985</v>
      </c>
      <c r="P50" s="209">
        <v>8.5000000000000006E-2</v>
      </c>
      <c r="Q50" s="209">
        <v>20.0831917</v>
      </c>
      <c r="R50" s="209">
        <v>19.8253396</v>
      </c>
      <c r="S50" s="209">
        <v>13.334054417000001</v>
      </c>
    </row>
    <row r="51" spans="4:19" ht="101.25" customHeight="1" x14ac:dyDescent="0.2">
      <c r="D51" s="259" t="s">
        <v>877</v>
      </c>
      <c r="E51" s="207">
        <v>100</v>
      </c>
      <c r="F51" s="207">
        <v>100</v>
      </c>
      <c r="G51" s="207">
        <v>100</v>
      </c>
      <c r="H51" s="207">
        <v>100</v>
      </c>
      <c r="I51" s="207">
        <v>100</v>
      </c>
      <c r="J51" s="207">
        <v>100</v>
      </c>
      <c r="K51" s="207">
        <v>100</v>
      </c>
      <c r="L51" s="207">
        <v>100</v>
      </c>
      <c r="M51" s="207">
        <v>100</v>
      </c>
      <c r="N51" s="207">
        <v>100</v>
      </c>
      <c r="O51" s="207">
        <v>100</v>
      </c>
      <c r="P51" s="207">
        <v>100</v>
      </c>
      <c r="Q51" s="207">
        <v>100</v>
      </c>
      <c r="R51" s="207">
        <v>100</v>
      </c>
      <c r="S51" s="207">
        <v>100</v>
      </c>
    </row>
    <row r="52" spans="4:19" ht="30" x14ac:dyDescent="0.2">
      <c r="D52" s="221" t="s">
        <v>577</v>
      </c>
      <c r="E52" s="209">
        <v>65.469580278947092</v>
      </c>
      <c r="F52" s="209">
        <v>60.286688506097903</v>
      </c>
      <c r="G52" s="209">
        <v>63.751889185474781</v>
      </c>
      <c r="H52" s="209">
        <v>59.500838941682652</v>
      </c>
      <c r="I52" s="209">
        <v>70.496173400766125</v>
      </c>
      <c r="J52" s="209">
        <v>62.702388345917917</v>
      </c>
      <c r="K52" s="209">
        <v>73.350576212173067</v>
      </c>
      <c r="L52" s="209">
        <v>65.173785491591573</v>
      </c>
      <c r="M52" s="209">
        <v>72.122463739455199</v>
      </c>
      <c r="N52" s="209">
        <v>65.077291347622634</v>
      </c>
      <c r="O52" s="209">
        <v>77.895133945532876</v>
      </c>
      <c r="P52" s="209">
        <v>66.856418204875297</v>
      </c>
      <c r="Q52" s="209">
        <v>12.615698297437033</v>
      </c>
      <c r="R52" s="209">
        <v>13.442414104600395</v>
      </c>
      <c r="S52" s="209">
        <v>17.932348703469366</v>
      </c>
    </row>
    <row r="53" spans="4:19" ht="30" x14ac:dyDescent="0.25">
      <c r="D53" s="214" t="s">
        <v>566</v>
      </c>
      <c r="E53" s="209">
        <v>33.60902516330875</v>
      </c>
      <c r="F53" s="209">
        <v>34.168759595546156</v>
      </c>
      <c r="G53" s="209">
        <v>32.625137536182429</v>
      </c>
      <c r="H53" s="209">
        <v>34.517365670157417</v>
      </c>
      <c r="I53" s="209">
        <v>36.42758207507017</v>
      </c>
      <c r="J53" s="209">
        <v>32.620854171433557</v>
      </c>
      <c r="K53" s="209">
        <v>39.301080058650022</v>
      </c>
      <c r="L53" s="209">
        <v>38.701184207026984</v>
      </c>
      <c r="M53" s="209">
        <v>38.978723541647661</v>
      </c>
      <c r="N53" s="209">
        <v>38.528119079032848</v>
      </c>
      <c r="O53" s="209">
        <v>40.493941327292582</v>
      </c>
      <c r="P53" s="209">
        <v>41.719036212484149</v>
      </c>
      <c r="Q53" s="209">
        <v>6.2156632846672091</v>
      </c>
      <c r="R53" s="209">
        <v>6.61798942027644</v>
      </c>
      <c r="S53" s="209">
        <v>9.4398008402471145</v>
      </c>
    </row>
    <row r="54" spans="4:19" x14ac:dyDescent="0.25">
      <c r="D54" s="214" t="s">
        <v>567</v>
      </c>
      <c r="E54" s="209">
        <v>0.12139205943790832</v>
      </c>
      <c r="F54" s="209">
        <v>0.14055869112114899</v>
      </c>
      <c r="G54" s="209">
        <v>7.7644462742728668E-2</v>
      </c>
      <c r="H54" s="209">
        <v>0.1387927437434899</v>
      </c>
      <c r="I54" s="209">
        <v>0.2546715516914807</v>
      </c>
      <c r="J54" s="209">
        <v>0.15117837413787469</v>
      </c>
      <c r="K54" s="209">
        <v>0.33806243708194161</v>
      </c>
      <c r="L54" s="209">
        <v>0.91620984054366106</v>
      </c>
      <c r="M54" s="209">
        <v>0.41327617422496588</v>
      </c>
      <c r="N54" s="209" t="s">
        <v>25</v>
      </c>
      <c r="O54" s="209" t="s">
        <v>25</v>
      </c>
      <c r="P54" s="209" t="s">
        <v>25</v>
      </c>
      <c r="Q54" s="209" t="s">
        <v>26</v>
      </c>
      <c r="R54" s="209" t="s">
        <v>26</v>
      </c>
      <c r="S54" s="209">
        <v>0.13653805600446917</v>
      </c>
    </row>
    <row r="55" spans="4:19" x14ac:dyDescent="0.25">
      <c r="D55" s="214" t="s">
        <v>115</v>
      </c>
      <c r="E55" s="209">
        <v>15.09298063228127</v>
      </c>
      <c r="F55" s="209">
        <v>9.6496493723958565</v>
      </c>
      <c r="G55" s="209">
        <v>14.442424673452837</v>
      </c>
      <c r="H55" s="209">
        <v>8.6893850170465257</v>
      </c>
      <c r="I55" s="209">
        <v>16.843658089434921</v>
      </c>
      <c r="J55" s="209">
        <v>12.794082796718206</v>
      </c>
      <c r="K55" s="209">
        <v>18.86048430113026</v>
      </c>
      <c r="L55" s="209">
        <v>14.074575176924913</v>
      </c>
      <c r="M55" s="209">
        <v>18.435184654539054</v>
      </c>
      <c r="N55" s="209">
        <v>14.137984755701421</v>
      </c>
      <c r="O55" s="209">
        <v>20.434280546057146</v>
      </c>
      <c r="P55" s="209">
        <v>12.968860081724673</v>
      </c>
      <c r="Q55" s="209">
        <v>4.2468908439103226</v>
      </c>
      <c r="R55" s="209">
        <v>4.5322260493657369</v>
      </c>
      <c r="S55" s="209">
        <v>6.6431979724486911</v>
      </c>
    </row>
    <row r="56" spans="4:19" x14ac:dyDescent="0.2">
      <c r="D56" s="215" t="s">
        <v>73</v>
      </c>
      <c r="E56" s="209">
        <v>0.76034989419432863</v>
      </c>
      <c r="F56" s="209">
        <v>0.31484226623306794</v>
      </c>
      <c r="G56" s="209">
        <v>0.52015265292859914</v>
      </c>
      <c r="H56" s="209">
        <v>0.16994866706906236</v>
      </c>
      <c r="I56" s="209">
        <v>1.3914616905543278</v>
      </c>
      <c r="J56" s="209">
        <v>0.81888285991348786</v>
      </c>
      <c r="K56" s="209">
        <v>2.2628577790390865</v>
      </c>
      <c r="L56" s="209">
        <v>1.3061767742089312</v>
      </c>
      <c r="M56" s="209">
        <v>2.3331538703071559</v>
      </c>
      <c r="N56" s="209">
        <v>1.3445585120033821</v>
      </c>
      <c r="O56" s="209">
        <v>2.0027312415320759</v>
      </c>
      <c r="P56" s="209">
        <v>0.63688882626461885</v>
      </c>
      <c r="Q56" s="209">
        <v>1.4240775400721846</v>
      </c>
      <c r="R56" s="209">
        <v>1.5172699139506556</v>
      </c>
      <c r="S56" s="209">
        <v>1.2565390890060661</v>
      </c>
    </row>
    <row r="57" spans="4:19" x14ac:dyDescent="0.2">
      <c r="D57" s="215" t="s">
        <v>74</v>
      </c>
      <c r="E57" s="209">
        <v>11.377542837344008</v>
      </c>
      <c r="F57" s="209">
        <v>14.433606216568135</v>
      </c>
      <c r="G57" s="209">
        <v>12.192790548515719</v>
      </c>
      <c r="H57" s="209">
        <v>14.612707591827187</v>
      </c>
      <c r="I57" s="209">
        <v>9.4502246043916198</v>
      </c>
      <c r="J57" s="209">
        <v>14.006131576940259</v>
      </c>
      <c r="K57" s="209">
        <v>4.4647118100333119</v>
      </c>
      <c r="L57" s="209">
        <v>6.9027540402096657</v>
      </c>
      <c r="M57" s="209">
        <v>4.8822283980463013</v>
      </c>
      <c r="N57" s="209">
        <v>6.8642008508415655</v>
      </c>
      <c r="O57" s="209">
        <v>2.9197163140903868</v>
      </c>
      <c r="P57" s="209">
        <v>7.5750317035367054</v>
      </c>
      <c r="Q57" s="209">
        <v>0.13293222530203724</v>
      </c>
      <c r="R57" s="209">
        <v>0.14021446000691956</v>
      </c>
      <c r="S57" s="209">
        <v>0.14801706606577347</v>
      </c>
    </row>
    <row r="58" spans="4:19" x14ac:dyDescent="0.2">
      <c r="D58" s="215" t="s">
        <v>75</v>
      </c>
      <c r="E58" s="209">
        <v>3.3631045490713385E-2</v>
      </c>
      <c r="F58" s="209">
        <v>5.5978093026971508E-3</v>
      </c>
      <c r="G58" s="209" t="s">
        <v>25</v>
      </c>
      <c r="H58" s="209" t="s">
        <v>26</v>
      </c>
      <c r="I58" s="209">
        <v>0.10346031787466405</v>
      </c>
      <c r="J58" s="209">
        <v>2.4855903856001917E-2</v>
      </c>
      <c r="K58" s="209">
        <v>0.17633895919217821</v>
      </c>
      <c r="L58" s="209">
        <v>0.10686873090019482</v>
      </c>
      <c r="M58" s="209">
        <v>0.17879037615396473</v>
      </c>
      <c r="N58" s="209" t="s">
        <v>25</v>
      </c>
      <c r="O58" s="209">
        <v>0.16726763538522932</v>
      </c>
      <c r="P58" s="209" t="s">
        <v>25</v>
      </c>
      <c r="Q58" s="209">
        <v>1.5398769943052238E-2</v>
      </c>
      <c r="R58" s="209">
        <v>1.6370149547406242E-2</v>
      </c>
      <c r="S58" s="209">
        <v>8.5625712103237132E-4</v>
      </c>
    </row>
    <row r="59" spans="4:19" x14ac:dyDescent="0.2">
      <c r="D59" s="215" t="s">
        <v>76</v>
      </c>
      <c r="E59" s="209">
        <v>1.2787804678254588</v>
      </c>
      <c r="F59" s="209">
        <v>0.40948358460825729</v>
      </c>
      <c r="G59" s="209">
        <v>0.58494336847778361</v>
      </c>
      <c r="H59" s="209">
        <v>7.6540850761348644E-2</v>
      </c>
      <c r="I59" s="209">
        <v>3.2098165696315002</v>
      </c>
      <c r="J59" s="209">
        <v>1.533575218731954</v>
      </c>
      <c r="K59" s="209">
        <v>5.1577080332658518</v>
      </c>
      <c r="L59" s="209">
        <v>2.1997350902683119</v>
      </c>
      <c r="M59" s="209">
        <v>4.5242844147258694</v>
      </c>
      <c r="N59" s="209">
        <v>2.14908280158429</v>
      </c>
      <c r="O59" s="209">
        <v>7.50165475482149</v>
      </c>
      <c r="P59" s="209">
        <v>3.0829928138650136</v>
      </c>
      <c r="Q59" s="209">
        <v>0.36378955955579911</v>
      </c>
      <c r="R59" s="209">
        <v>0.38853539763119488</v>
      </c>
      <c r="S59" s="209">
        <v>6.7620196459097878E-2</v>
      </c>
    </row>
    <row r="60" spans="4:19" x14ac:dyDescent="0.2">
      <c r="D60" s="215" t="s">
        <v>77</v>
      </c>
      <c r="E60" s="209" t="s">
        <v>26</v>
      </c>
      <c r="F60" s="209" t="s">
        <v>26</v>
      </c>
      <c r="G60" s="209" t="s">
        <v>26</v>
      </c>
      <c r="H60" s="209" t="s">
        <v>26</v>
      </c>
      <c r="I60" s="209" t="s">
        <v>26</v>
      </c>
      <c r="J60" s="209" t="s">
        <v>26</v>
      </c>
      <c r="K60" s="209" t="s">
        <v>26</v>
      </c>
      <c r="L60" s="209" t="s">
        <v>26</v>
      </c>
      <c r="M60" s="209" t="s">
        <v>26</v>
      </c>
      <c r="N60" s="209" t="s">
        <v>26</v>
      </c>
      <c r="O60" s="209" t="s">
        <v>26</v>
      </c>
      <c r="P60" s="209" t="s">
        <v>26</v>
      </c>
      <c r="Q60" s="209" t="s">
        <v>26</v>
      </c>
      <c r="R60" s="209" t="s">
        <v>26</v>
      </c>
      <c r="S60" s="209" t="s">
        <v>26</v>
      </c>
    </row>
    <row r="61" spans="4:19" x14ac:dyDescent="0.2">
      <c r="D61" s="215" t="s">
        <v>578</v>
      </c>
      <c r="E61" s="209">
        <v>2.25861297080561</v>
      </c>
      <c r="F61" s="209">
        <v>1.1438701557305944</v>
      </c>
      <c r="G61" s="209">
        <v>2.1530461532171019</v>
      </c>
      <c r="H61" s="209">
        <v>1.2716173195677845</v>
      </c>
      <c r="I61" s="209">
        <v>2.5619003081844118</v>
      </c>
      <c r="J61" s="209">
        <v>0.74601760751370139</v>
      </c>
      <c r="K61" s="209">
        <v>2.7724932574972017</v>
      </c>
      <c r="L61" s="209">
        <v>0.95649959664390616</v>
      </c>
      <c r="M61" s="209">
        <v>2.3554320390739707</v>
      </c>
      <c r="N61" s="209" t="s">
        <v>25</v>
      </c>
      <c r="O61" s="209">
        <v>4.315803685144961</v>
      </c>
      <c r="P61" s="209" t="s">
        <v>25</v>
      </c>
      <c r="Q61" s="209">
        <v>0.21694607398642787</v>
      </c>
      <c r="R61" s="209">
        <v>0.22980871382204202</v>
      </c>
      <c r="S61" s="209">
        <v>0.23890942062392154</v>
      </c>
    </row>
    <row r="62" spans="4:19" x14ac:dyDescent="0.2">
      <c r="D62" s="215" t="s">
        <v>111</v>
      </c>
      <c r="E62" s="209">
        <v>29.258929503002811</v>
      </c>
      <c r="F62" s="209">
        <v>36.065426213596233</v>
      </c>
      <c r="G62" s="209">
        <v>31.078555534603876</v>
      </c>
      <c r="H62" s="209">
        <v>36.615112573305602</v>
      </c>
      <c r="I62" s="209">
        <v>24.109119119753249</v>
      </c>
      <c r="J62" s="209">
        <v>34.386100033776792</v>
      </c>
      <c r="K62" s="209">
        <v>23.174434244250619</v>
      </c>
      <c r="L62" s="209">
        <v>33.012716951013097</v>
      </c>
      <c r="M62" s="209">
        <v>24.157687461507603</v>
      </c>
      <c r="N62" s="209">
        <v>33.050624491334176</v>
      </c>
      <c r="O62" s="209">
        <v>19.535963736376647</v>
      </c>
      <c r="P62" s="209">
        <v>32.351697900521344</v>
      </c>
      <c r="Q62" s="209">
        <v>0.36674551862471472</v>
      </c>
      <c r="R62" s="209">
        <v>0.38608657295725041</v>
      </c>
      <c r="S62" s="209">
        <v>0.83542238282824732</v>
      </c>
    </row>
    <row r="63" spans="4:19" ht="30" x14ac:dyDescent="0.2">
      <c r="D63" s="215" t="s">
        <v>579</v>
      </c>
      <c r="E63" s="209">
        <v>8.5518143508635678</v>
      </c>
      <c r="F63" s="209">
        <v>6.813155048168074</v>
      </c>
      <c r="G63" s="209">
        <v>10.481241250045402</v>
      </c>
      <c r="H63" s="209">
        <v>8.3746382470554419</v>
      </c>
      <c r="I63" s="209">
        <v>3.1276849942109974</v>
      </c>
      <c r="J63" s="209">
        <v>1.7153978578977762</v>
      </c>
      <c r="K63" s="209">
        <v>2.59265929190662</v>
      </c>
      <c r="L63" s="209">
        <v>0.99440498174580594</v>
      </c>
      <c r="M63" s="209">
        <v>2.78961417601852</v>
      </c>
      <c r="N63" s="209" t="s">
        <v>25</v>
      </c>
      <c r="O63" s="209">
        <v>1.8638393657211267</v>
      </c>
      <c r="P63" s="209" t="s">
        <v>25</v>
      </c>
      <c r="Q63" s="209">
        <v>1.5421545365386504E-2</v>
      </c>
      <c r="R63" s="209">
        <v>1.6480800655258945E-2</v>
      </c>
      <c r="S63" s="209">
        <v>1.6259401439097289E-2</v>
      </c>
    </row>
    <row r="64" spans="4:19" x14ac:dyDescent="0.2">
      <c r="D64" s="215" t="s">
        <v>81</v>
      </c>
      <c r="E64" s="209">
        <v>8.3644413831295932</v>
      </c>
      <c r="F64" s="209">
        <v>8.2153219279425738</v>
      </c>
      <c r="G64" s="209">
        <v>7.2846600423107954</v>
      </c>
      <c r="H64" s="209">
        <v>7.1387832910483437</v>
      </c>
      <c r="I64" s="209">
        <v>11.280676382174137</v>
      </c>
      <c r="J64" s="209">
        <v>12.04370689373386</v>
      </c>
      <c r="K64" s="209">
        <v>10.612428064825124</v>
      </c>
      <c r="L64" s="209">
        <v>12.372929074439147</v>
      </c>
      <c r="M64" s="209">
        <v>11.073299211142958</v>
      </c>
      <c r="N64" s="209">
        <v>12.399842527727341</v>
      </c>
      <c r="O64" s="209">
        <v>8.9070015842634618</v>
      </c>
      <c r="P64" s="209">
        <v>11.903621248414824</v>
      </c>
      <c r="Q64" s="209">
        <v>0.13445979387661286</v>
      </c>
      <c r="R64" s="209">
        <v>0.14292618895115991</v>
      </c>
      <c r="S64" s="209">
        <v>9.4190451053107777E-2</v>
      </c>
    </row>
    <row r="65" spans="4:19" x14ac:dyDescent="0.2">
      <c r="D65" s="215" t="s">
        <v>580</v>
      </c>
      <c r="E65" s="209">
        <v>1.5565568887951844</v>
      </c>
      <c r="F65" s="209">
        <v>0.53876997480479694</v>
      </c>
      <c r="G65" s="209">
        <v>1.3529058277062849</v>
      </c>
      <c r="H65" s="209">
        <v>0.70205746403294456</v>
      </c>
      <c r="I65" s="209">
        <v>2.0860783477928413</v>
      </c>
      <c r="J65" s="209" t="s">
        <v>26</v>
      </c>
      <c r="K65" s="209">
        <v>2.7264227186091552</v>
      </c>
      <c r="L65" s="209">
        <v>0.12227543581257988</v>
      </c>
      <c r="M65" s="209">
        <v>2.8973727097275686</v>
      </c>
      <c r="N65" s="209">
        <v>0.12928758018254113</v>
      </c>
      <c r="O65" s="209">
        <v>2.093832364375817</v>
      </c>
      <c r="P65" s="209" t="s">
        <v>26</v>
      </c>
      <c r="Q65" s="209" t="s">
        <v>25</v>
      </c>
      <c r="R65" s="209" t="s">
        <v>25</v>
      </c>
      <c r="S65" s="209" t="s">
        <v>26</v>
      </c>
    </row>
    <row r="66" spans="4:19" x14ac:dyDescent="0.2">
      <c r="D66" s="215" t="s">
        <v>83</v>
      </c>
      <c r="E66" s="209">
        <v>9.2572655669901991</v>
      </c>
      <c r="F66" s="209">
        <v>17.780174458104067</v>
      </c>
      <c r="G66" s="209">
        <v>10.469496709462469</v>
      </c>
      <c r="H66" s="209">
        <v>18.098911523153138</v>
      </c>
      <c r="I66" s="209">
        <v>5.9437156770395454</v>
      </c>
      <c r="J66" s="209">
        <v>16.398086708288389</v>
      </c>
      <c r="K66" s="209">
        <v>6.4422499758209097</v>
      </c>
      <c r="L66" s="209">
        <v>17.674914246708422</v>
      </c>
      <c r="M66" s="209">
        <v>6.7859624935728284</v>
      </c>
      <c r="N66" s="209">
        <v>17.652926198124167</v>
      </c>
      <c r="O66" s="209">
        <v>5.1703620866398561</v>
      </c>
      <c r="P66" s="209">
        <v>18.058334507538397</v>
      </c>
      <c r="Q66" s="209">
        <v>2.5155534732107163E-2</v>
      </c>
      <c r="R66" s="209">
        <v>2.6607189561429278E-2</v>
      </c>
      <c r="S66" s="209">
        <v>0.21640134194101995</v>
      </c>
    </row>
    <row r="67" spans="4:19" x14ac:dyDescent="0.2">
      <c r="D67" s="215" t="s">
        <v>84</v>
      </c>
      <c r="E67" s="209">
        <v>1.2634062756011328</v>
      </c>
      <c r="F67" s="209">
        <v>2.5139531531455259</v>
      </c>
      <c r="G67" s="209">
        <v>1.1929408351368815</v>
      </c>
      <c r="H67" s="209">
        <v>2.0431211168633103</v>
      </c>
      <c r="I67" s="209">
        <v>1.5305760256657992</v>
      </c>
      <c r="J67" s="209">
        <v>4.2006477516643246</v>
      </c>
      <c r="K67" s="209">
        <v>0.39747754585480166</v>
      </c>
      <c r="L67" s="209">
        <v>1.7595435213430246</v>
      </c>
      <c r="M67" s="209">
        <v>0.26959812927956761</v>
      </c>
      <c r="N67" s="209" t="s">
        <v>25</v>
      </c>
      <c r="O67" s="209">
        <v>0.87068778062132757</v>
      </c>
      <c r="P67" s="209" t="s">
        <v>25</v>
      </c>
      <c r="Q67" s="209">
        <v>8.3929854219044423E-3</v>
      </c>
      <c r="R67" s="209">
        <v>8.9694720187618992E-3</v>
      </c>
      <c r="S67" s="209">
        <v>2.1468750537783159E-3</v>
      </c>
    </row>
    <row r="68" spans="4:19" x14ac:dyDescent="0.2">
      <c r="D68" s="215" t="s">
        <v>570</v>
      </c>
      <c r="E68" s="209" t="s">
        <v>25</v>
      </c>
      <c r="F68" s="209">
        <v>1.3035994266555008E-2</v>
      </c>
      <c r="G68" s="209" t="s">
        <v>25</v>
      </c>
      <c r="H68" s="209" t="s">
        <v>25</v>
      </c>
      <c r="I68" s="209" t="s">
        <v>26</v>
      </c>
      <c r="J68" s="209" t="s">
        <v>25</v>
      </c>
      <c r="K68" s="209" t="s">
        <v>25</v>
      </c>
      <c r="L68" s="209">
        <v>2.3843709983453077E-2</v>
      </c>
      <c r="M68" s="209" t="s">
        <v>26</v>
      </c>
      <c r="N68" s="209">
        <v>2.5211078135595522E-2</v>
      </c>
      <c r="O68" s="209" t="s">
        <v>25</v>
      </c>
      <c r="P68" s="209" t="s">
        <v>26</v>
      </c>
      <c r="Q68" s="209">
        <v>1.0806211022428929E-3</v>
      </c>
      <c r="R68" s="209">
        <v>1.1548454158105679E-3</v>
      </c>
      <c r="S68" s="209" t="s">
        <v>25</v>
      </c>
    </row>
    <row r="69" spans="4:19" x14ac:dyDescent="0.2">
      <c r="D69" s="215" t="s">
        <v>86</v>
      </c>
      <c r="E69" s="209" t="s">
        <v>26</v>
      </c>
      <c r="F69" s="209" t="s">
        <v>26</v>
      </c>
      <c r="G69" s="209" t="s">
        <v>26</v>
      </c>
      <c r="H69" s="209" t="s">
        <v>26</v>
      </c>
      <c r="I69" s="209" t="s">
        <v>26</v>
      </c>
      <c r="J69" s="209" t="s">
        <v>26</v>
      </c>
      <c r="K69" s="209" t="s">
        <v>26</v>
      </c>
      <c r="L69" s="209" t="s">
        <v>25</v>
      </c>
      <c r="M69" s="209" t="s">
        <v>26</v>
      </c>
      <c r="N69" s="209" t="s">
        <v>26</v>
      </c>
      <c r="O69" s="209" t="s">
        <v>26</v>
      </c>
      <c r="P69" s="209" t="s">
        <v>25</v>
      </c>
      <c r="Q69" s="209">
        <v>4.264334394501102E-5</v>
      </c>
      <c r="R69" s="209">
        <v>4.5572375153062766E-5</v>
      </c>
      <c r="S69" s="209">
        <v>2.3460361246513514E-3</v>
      </c>
    </row>
    <row r="70" spans="4:19" x14ac:dyDescent="0.25">
      <c r="D70" s="213" t="s">
        <v>132</v>
      </c>
      <c r="E70" s="209">
        <v>9.6216819670574286E-2</v>
      </c>
      <c r="F70" s="209">
        <v>0.11406034889320342</v>
      </c>
      <c r="G70" s="209">
        <v>0.10907198337669027</v>
      </c>
      <c r="H70" s="209" t="s">
        <v>25</v>
      </c>
      <c r="I70" s="209">
        <v>3.5335677797192946E-2</v>
      </c>
      <c r="J70" s="209" t="s">
        <v>25</v>
      </c>
      <c r="K70" s="209">
        <v>0.16347098108896518</v>
      </c>
      <c r="L70" s="209">
        <v>9.9348791597721156E-2</v>
      </c>
      <c r="M70" s="209">
        <v>9.6458013320084815E-2</v>
      </c>
      <c r="N70" s="209">
        <v>8.9531649276409733E-2</v>
      </c>
      <c r="O70" s="209">
        <v>0.4114485138270596</v>
      </c>
      <c r="P70" s="209">
        <v>0.27053684655488236</v>
      </c>
      <c r="Q70" s="209">
        <v>47.065842986787622</v>
      </c>
      <c r="R70" s="209">
        <v>45.55623234752322</v>
      </c>
      <c r="S70" s="209">
        <v>36.822345364380659</v>
      </c>
    </row>
    <row r="71" spans="4:19" ht="36" customHeight="1" x14ac:dyDescent="0.2">
      <c r="D71" s="261" t="s">
        <v>581</v>
      </c>
      <c r="E71" s="209">
        <v>4.9725902975554783E-3</v>
      </c>
      <c r="F71" s="209">
        <v>5.9398124463961813E-3</v>
      </c>
      <c r="G71" s="209">
        <v>3.5886096225630896E-3</v>
      </c>
      <c r="H71" s="209" t="s">
        <v>25</v>
      </c>
      <c r="I71" s="209" t="s">
        <v>25</v>
      </c>
      <c r="J71" s="209" t="s">
        <v>25</v>
      </c>
      <c r="K71" s="209">
        <v>7.7366732546478176E-2</v>
      </c>
      <c r="L71" s="209">
        <v>9.3235019807092166E-3</v>
      </c>
      <c r="M71" s="209">
        <v>3.9309667353038751E-2</v>
      </c>
      <c r="N71" s="209">
        <v>7.4340358604961156E-3</v>
      </c>
      <c r="O71" s="209">
        <v>0.21819465651591075</v>
      </c>
      <c r="P71" s="209">
        <v>4.2271382274200367E-2</v>
      </c>
      <c r="Q71" s="209">
        <v>7.5117718647002283</v>
      </c>
      <c r="R71" s="209">
        <v>6.3922437253709798</v>
      </c>
      <c r="S71" s="209">
        <v>8.2789371987223959</v>
      </c>
    </row>
    <row r="72" spans="4:19" ht="25.5" x14ac:dyDescent="0.2">
      <c r="D72" s="217" t="s">
        <v>582</v>
      </c>
      <c r="E72" s="209">
        <v>4.9725902975554783E-3</v>
      </c>
      <c r="F72" s="209">
        <v>5.9398124463961822E-3</v>
      </c>
      <c r="G72" s="209">
        <v>3.5886096225630905E-3</v>
      </c>
      <c r="H72" s="209" t="s">
        <v>25</v>
      </c>
      <c r="I72" s="209" t="s">
        <v>25</v>
      </c>
      <c r="J72" s="209" t="s">
        <v>25</v>
      </c>
      <c r="K72" s="209">
        <v>7.736673254647819E-2</v>
      </c>
      <c r="L72" s="209">
        <v>8.8344002374588972E-3</v>
      </c>
      <c r="M72" s="209">
        <v>3.9309667353038751E-2</v>
      </c>
      <c r="N72" s="209">
        <v>7.4340358604961156E-3</v>
      </c>
      <c r="O72" s="209">
        <v>0.21819465651591075</v>
      </c>
      <c r="P72" s="209">
        <v>3.325348738903762E-2</v>
      </c>
      <c r="Q72" s="209">
        <v>7.2364034403422268</v>
      </c>
      <c r="R72" s="209">
        <v>6.1438525303350096</v>
      </c>
      <c r="S72" s="209">
        <v>7.8759677350002963</v>
      </c>
    </row>
    <row r="73" spans="4:19" ht="30" x14ac:dyDescent="0.2">
      <c r="D73" s="210" t="s">
        <v>572</v>
      </c>
      <c r="E73" s="209">
        <v>4.4040654809267526E-4</v>
      </c>
      <c r="F73" s="209" t="s">
        <v>25</v>
      </c>
      <c r="G73" s="209" t="s">
        <v>25</v>
      </c>
      <c r="H73" s="209" t="s">
        <v>25</v>
      </c>
      <c r="I73" s="209" t="s">
        <v>25</v>
      </c>
      <c r="J73" s="209" t="s">
        <v>25</v>
      </c>
      <c r="K73" s="209">
        <v>1.191479454001204E-2</v>
      </c>
      <c r="L73" s="209" t="s">
        <v>25</v>
      </c>
      <c r="M73" s="209">
        <v>5.0448751736446029E-3</v>
      </c>
      <c r="N73" s="209" t="s">
        <v>26</v>
      </c>
      <c r="O73" s="209" t="s">
        <v>25</v>
      </c>
      <c r="P73" s="209" t="s">
        <v>25</v>
      </c>
      <c r="Q73" s="209">
        <v>0.86673258832288591</v>
      </c>
      <c r="R73" s="209">
        <v>0.71121094514772198</v>
      </c>
      <c r="S73" s="209">
        <v>0.76209479098053601</v>
      </c>
    </row>
    <row r="74" spans="4:19" x14ac:dyDescent="0.2">
      <c r="D74" s="210" t="s">
        <v>138</v>
      </c>
      <c r="E74" s="209">
        <v>1.4413305210305737E-4</v>
      </c>
      <c r="F74" s="209" t="s">
        <v>26</v>
      </c>
      <c r="G74" s="209" t="s">
        <v>25</v>
      </c>
      <c r="H74" s="209" t="s">
        <v>26</v>
      </c>
      <c r="I74" s="209" t="s">
        <v>25</v>
      </c>
      <c r="J74" s="209" t="s">
        <v>26</v>
      </c>
      <c r="K74" s="209" t="s">
        <v>25</v>
      </c>
      <c r="L74" s="209" t="s">
        <v>26</v>
      </c>
      <c r="M74" s="209" t="s">
        <v>25</v>
      </c>
      <c r="N74" s="209" t="s">
        <v>26</v>
      </c>
      <c r="O74" s="209" t="s">
        <v>26</v>
      </c>
      <c r="P74" s="209" t="s">
        <v>26</v>
      </c>
      <c r="Q74" s="209">
        <v>0.82568190866309388</v>
      </c>
      <c r="R74" s="209">
        <v>0.65746212635261392</v>
      </c>
      <c r="S74" s="209">
        <v>0.87139752176897767</v>
      </c>
    </row>
    <row r="75" spans="4:19" x14ac:dyDescent="0.2">
      <c r="D75" s="210" t="s">
        <v>139</v>
      </c>
      <c r="E75" s="209">
        <v>1.5214044388656055E-4</v>
      </c>
      <c r="F75" s="209" t="s">
        <v>25</v>
      </c>
      <c r="G75" s="209" t="s">
        <v>25</v>
      </c>
      <c r="H75" s="209" t="s">
        <v>25</v>
      </c>
      <c r="I75" s="209" t="s">
        <v>25</v>
      </c>
      <c r="J75" s="209" t="s">
        <v>26</v>
      </c>
      <c r="K75" s="209" t="s">
        <v>25</v>
      </c>
      <c r="L75" s="209" t="s">
        <v>25</v>
      </c>
      <c r="M75" s="209" t="s">
        <v>25</v>
      </c>
      <c r="N75" s="209" t="s">
        <v>25</v>
      </c>
      <c r="O75" s="209" t="s">
        <v>26</v>
      </c>
      <c r="P75" s="209" t="s">
        <v>25</v>
      </c>
      <c r="Q75" s="209">
        <v>1.0602085088299424</v>
      </c>
      <c r="R75" s="209">
        <v>0.84274265932955117</v>
      </c>
      <c r="S75" s="209">
        <v>1.1054297722830331</v>
      </c>
    </row>
    <row r="76" spans="4:19" x14ac:dyDescent="0.2">
      <c r="D76" s="210" t="s">
        <v>140</v>
      </c>
      <c r="E76" s="209">
        <v>6.0856177554624222E-4</v>
      </c>
      <c r="F76" s="209" t="s">
        <v>25</v>
      </c>
      <c r="G76" s="209" t="s">
        <v>25</v>
      </c>
      <c r="H76" s="209" t="s">
        <v>25</v>
      </c>
      <c r="I76" s="209" t="s">
        <v>25</v>
      </c>
      <c r="J76" s="209" t="s">
        <v>26</v>
      </c>
      <c r="K76" s="209">
        <v>1.4361299018894512E-2</v>
      </c>
      <c r="L76" s="209" t="s">
        <v>25</v>
      </c>
      <c r="M76" s="209">
        <v>3.1076431069650755E-3</v>
      </c>
      <c r="N76" s="209" t="s">
        <v>25</v>
      </c>
      <c r="O76" s="209">
        <v>5.6004788633447315E-2</v>
      </c>
      <c r="P76" s="209" t="s">
        <v>26</v>
      </c>
      <c r="Q76" s="209">
        <v>0.43860972942459064</v>
      </c>
      <c r="R76" s="209">
        <v>0.36909929749631309</v>
      </c>
      <c r="S76" s="209">
        <v>0.52303087284943173</v>
      </c>
    </row>
    <row r="77" spans="4:19" x14ac:dyDescent="0.2">
      <c r="D77" s="210" t="s">
        <v>141</v>
      </c>
      <c r="E77" s="209">
        <v>2.9707423516796825E-3</v>
      </c>
      <c r="F77" s="209">
        <v>4.1584821710310476E-3</v>
      </c>
      <c r="G77" s="209" t="s">
        <v>25</v>
      </c>
      <c r="H77" s="209" t="s">
        <v>25</v>
      </c>
      <c r="I77" s="209" t="s">
        <v>25</v>
      </c>
      <c r="J77" s="209" t="s">
        <v>25</v>
      </c>
      <c r="K77" s="209">
        <v>9.786017915529889E-3</v>
      </c>
      <c r="L77" s="209" t="s">
        <v>25</v>
      </c>
      <c r="M77" s="209">
        <v>4.1166181416939958E-3</v>
      </c>
      <c r="N77" s="209" t="s">
        <v>25</v>
      </c>
      <c r="O77" s="209">
        <v>3.0765297222640393E-2</v>
      </c>
      <c r="P77" s="209" t="s">
        <v>25</v>
      </c>
      <c r="Q77" s="209">
        <v>0.59830824485956702</v>
      </c>
      <c r="R77" s="209">
        <v>0.50909625298545669</v>
      </c>
      <c r="S77" s="209">
        <v>0.63362766014747518</v>
      </c>
    </row>
    <row r="78" spans="4:19" x14ac:dyDescent="0.25">
      <c r="D78" s="218" t="s">
        <v>573</v>
      </c>
      <c r="E78" s="209">
        <v>2.3221436172159247E-4</v>
      </c>
      <c r="F78" s="209" t="s">
        <v>26</v>
      </c>
      <c r="G78" s="209" t="s">
        <v>25</v>
      </c>
      <c r="H78" s="209" t="s">
        <v>26</v>
      </c>
      <c r="I78" s="209" t="s">
        <v>25</v>
      </c>
      <c r="J78" s="209" t="s">
        <v>26</v>
      </c>
      <c r="K78" s="209" t="s">
        <v>25</v>
      </c>
      <c r="L78" s="209" t="s">
        <v>26</v>
      </c>
      <c r="M78" s="209" t="s">
        <v>25</v>
      </c>
      <c r="N78" s="209" t="s">
        <v>26</v>
      </c>
      <c r="O78" s="209" t="s">
        <v>26</v>
      </c>
      <c r="P78" s="209" t="s">
        <v>26</v>
      </c>
      <c r="Q78" s="209">
        <v>0.75268215730286403</v>
      </c>
      <c r="R78" s="209">
        <v>0.65841051509917048</v>
      </c>
      <c r="S78" s="209">
        <v>0.76431946620665303</v>
      </c>
    </row>
    <row r="79" spans="4:19" x14ac:dyDescent="0.2">
      <c r="D79" s="210" t="s">
        <v>143</v>
      </c>
      <c r="E79" s="209" t="s">
        <v>25</v>
      </c>
      <c r="F79" s="209" t="s">
        <v>26</v>
      </c>
      <c r="G79" s="209" t="s">
        <v>26</v>
      </c>
      <c r="H79" s="209" t="s">
        <v>26</v>
      </c>
      <c r="I79" s="209" t="s">
        <v>25</v>
      </c>
      <c r="J79" s="209" t="s">
        <v>26</v>
      </c>
      <c r="K79" s="209" t="s">
        <v>25</v>
      </c>
      <c r="L79" s="209" t="s">
        <v>26</v>
      </c>
      <c r="M79" s="209" t="s">
        <v>25</v>
      </c>
      <c r="N79" s="209" t="s">
        <v>26</v>
      </c>
      <c r="O79" s="209" t="s">
        <v>26</v>
      </c>
      <c r="P79" s="209" t="s">
        <v>26</v>
      </c>
      <c r="Q79" s="209">
        <v>0.30335021132119078</v>
      </c>
      <c r="R79" s="209">
        <v>0.25439103989655676</v>
      </c>
      <c r="S79" s="209">
        <v>0.39406873598115755</v>
      </c>
    </row>
    <row r="80" spans="4:19" x14ac:dyDescent="0.25">
      <c r="D80" s="218" t="s">
        <v>574</v>
      </c>
      <c r="E80" s="209" t="s">
        <v>25</v>
      </c>
      <c r="F80" s="209" t="s">
        <v>25</v>
      </c>
      <c r="G80" s="209" t="s">
        <v>26</v>
      </c>
      <c r="H80" s="209" t="s">
        <v>25</v>
      </c>
      <c r="I80" s="209" t="s">
        <v>26</v>
      </c>
      <c r="J80" s="209" t="s">
        <v>26</v>
      </c>
      <c r="K80" s="209" t="s">
        <v>25</v>
      </c>
      <c r="L80" s="209" t="s">
        <v>26</v>
      </c>
      <c r="M80" s="209" t="s">
        <v>26</v>
      </c>
      <c r="N80" s="209" t="s">
        <v>26</v>
      </c>
      <c r="O80" s="209" t="s">
        <v>25</v>
      </c>
      <c r="P80" s="209" t="s">
        <v>26</v>
      </c>
      <c r="Q80" s="209">
        <v>0.86592494923301833</v>
      </c>
      <c r="R80" s="209">
        <v>0.82468943910887837</v>
      </c>
      <c r="S80" s="209">
        <v>1.0212318662194433</v>
      </c>
    </row>
    <row r="81" spans="4:22" ht="30" x14ac:dyDescent="0.25">
      <c r="D81" s="214" t="s">
        <v>575</v>
      </c>
      <c r="E81" s="209" t="s">
        <v>26</v>
      </c>
      <c r="F81" s="209" t="s">
        <v>26</v>
      </c>
      <c r="G81" s="209" t="s">
        <v>26</v>
      </c>
      <c r="H81" s="209" t="s">
        <v>26</v>
      </c>
      <c r="I81" s="209" t="s">
        <v>26</v>
      </c>
      <c r="J81" s="209" t="s">
        <v>26</v>
      </c>
      <c r="K81" s="209" t="s">
        <v>26</v>
      </c>
      <c r="L81" s="209" t="s">
        <v>25</v>
      </c>
      <c r="M81" s="209" t="s">
        <v>26</v>
      </c>
      <c r="N81" s="209" t="s">
        <v>26</v>
      </c>
      <c r="O81" s="209" t="s">
        <v>26</v>
      </c>
      <c r="P81" s="209" t="s">
        <v>25</v>
      </c>
      <c r="Q81" s="209">
        <v>0.20821274945205326</v>
      </c>
      <c r="R81" s="209">
        <v>0.20028385651501776</v>
      </c>
      <c r="S81" s="209">
        <v>0.34044114926531749</v>
      </c>
    </row>
    <row r="82" spans="4:22" x14ac:dyDescent="0.2">
      <c r="D82" s="219" t="s">
        <v>576</v>
      </c>
      <c r="E82" s="209">
        <v>5.1703008080819561</v>
      </c>
      <c r="F82" s="209">
        <v>3.5278851189662528</v>
      </c>
      <c r="G82" s="209">
        <v>5.0568946869220843</v>
      </c>
      <c r="H82" s="209">
        <v>3.7370820577274286</v>
      </c>
      <c r="I82" s="209">
        <v>5.357334429269911</v>
      </c>
      <c r="J82" s="209">
        <v>2.8794713387594109</v>
      </c>
      <c r="K82" s="209">
        <v>3.2341518299408683</v>
      </c>
      <c r="L82" s="209">
        <v>1.704825263816895</v>
      </c>
      <c r="M82" s="209">
        <v>3.5840811183640717</v>
      </c>
      <c r="N82" s="209">
        <v>1.7751184759062899</v>
      </c>
      <c r="O82" s="209">
        <v>1.9392591477475023</v>
      </c>
      <c r="P82" s="209">
        <v>0.4790756657742708</v>
      </c>
      <c r="Q82" s="209">
        <v>32.439941332450402</v>
      </c>
      <c r="R82" s="209">
        <v>34.223023249548156</v>
      </c>
      <c r="S82" s="209">
        <v>36.130946350599352</v>
      </c>
    </row>
    <row r="83" spans="4:22" ht="38.25" x14ac:dyDescent="0.2">
      <c r="D83" s="220" t="s">
        <v>583</v>
      </c>
      <c r="E83" s="207">
        <v>3.2484999999999999</v>
      </c>
      <c r="F83" s="207">
        <v>1.7945</v>
      </c>
      <c r="G83" s="207">
        <v>0.85199999999999998</v>
      </c>
      <c r="H83" s="207">
        <v>0.14089999999999997</v>
      </c>
      <c r="I83" s="207">
        <v>2.3704999999999998</v>
      </c>
      <c r="J83" s="207">
        <v>1.6536</v>
      </c>
      <c r="K83" s="207">
        <v>1.1962999999999999</v>
      </c>
      <c r="L83" s="207">
        <v>0.77339999999999998</v>
      </c>
      <c r="M83" s="207">
        <v>0.47620000000000001</v>
      </c>
      <c r="N83" s="207">
        <v>0.72099999999999997</v>
      </c>
      <c r="O83" s="207">
        <v>0.72010000000000007</v>
      </c>
      <c r="P83" s="207">
        <v>5.2400000000000009E-2</v>
      </c>
      <c r="Q83" s="207">
        <v>2.1473797000000001</v>
      </c>
      <c r="R83" s="207">
        <v>1.4911071</v>
      </c>
      <c r="S83" s="207">
        <v>1.1987015050005252</v>
      </c>
    </row>
    <row r="84" spans="4:22" ht="30" x14ac:dyDescent="0.2">
      <c r="D84" s="219" t="s">
        <v>584</v>
      </c>
      <c r="E84" s="209">
        <v>3.2195</v>
      </c>
      <c r="F84" s="209">
        <v>1.7496</v>
      </c>
      <c r="G84" s="209">
        <v>0.83799999999999997</v>
      </c>
      <c r="H84" s="209">
        <v>0.14050000000000001</v>
      </c>
      <c r="I84" s="209">
        <v>2.3574999999999999</v>
      </c>
      <c r="J84" s="209">
        <v>1.6091000000000002</v>
      </c>
      <c r="K84" s="209">
        <v>1.1929000000000001</v>
      </c>
      <c r="L84" s="209">
        <v>0.70329999999999993</v>
      </c>
      <c r="M84" s="209">
        <v>0.47299999999999998</v>
      </c>
      <c r="N84" s="209">
        <v>0.65959999999999996</v>
      </c>
      <c r="O84" s="209">
        <v>0.7199000000000001</v>
      </c>
      <c r="P84" s="209">
        <v>4.3700000000000003E-2</v>
      </c>
      <c r="Q84" s="209">
        <v>0.85114250000000002</v>
      </c>
      <c r="R84" s="209">
        <v>0.61133789999999999</v>
      </c>
      <c r="S84" s="209">
        <v>0.41270299100010926</v>
      </c>
    </row>
    <row r="85" spans="4:22" x14ac:dyDescent="0.2">
      <c r="D85" s="219" t="s">
        <v>585</v>
      </c>
      <c r="E85" s="209" t="s">
        <v>25</v>
      </c>
      <c r="F85" s="209" t="s">
        <v>25</v>
      </c>
      <c r="G85" s="209" t="s">
        <v>25</v>
      </c>
      <c r="H85" s="209" t="s">
        <v>26</v>
      </c>
      <c r="I85" s="209" t="s">
        <v>26</v>
      </c>
      <c r="J85" s="209" t="s">
        <v>25</v>
      </c>
      <c r="K85" s="209" t="s">
        <v>25</v>
      </c>
      <c r="L85" s="209">
        <v>4.6400000000000004E-2</v>
      </c>
      <c r="M85" s="209" t="s">
        <v>25</v>
      </c>
      <c r="N85" s="209" t="s">
        <v>25</v>
      </c>
      <c r="O85" s="209" t="s">
        <v>26</v>
      </c>
      <c r="P85" s="209" t="s">
        <v>25</v>
      </c>
      <c r="Q85" s="209">
        <v>0.7437667</v>
      </c>
      <c r="R85" s="209">
        <v>0.49442160000000002</v>
      </c>
      <c r="S85" s="209">
        <v>0.34695990099999235</v>
      </c>
    </row>
    <row r="86" spans="4:22" x14ac:dyDescent="0.2">
      <c r="D86" s="219" t="s">
        <v>586</v>
      </c>
      <c r="E86" s="209" t="s">
        <v>26</v>
      </c>
      <c r="F86" s="209" t="s">
        <v>26</v>
      </c>
      <c r="G86" s="209" t="s">
        <v>26</v>
      </c>
      <c r="H86" s="209" t="s">
        <v>26</v>
      </c>
      <c r="I86" s="209" t="s">
        <v>26</v>
      </c>
      <c r="J86" s="209" t="s">
        <v>26</v>
      </c>
      <c r="K86" s="209" t="s">
        <v>26</v>
      </c>
      <c r="L86" s="209" t="s">
        <v>25</v>
      </c>
      <c r="M86" s="209" t="s">
        <v>26</v>
      </c>
      <c r="N86" s="209" t="s">
        <v>25</v>
      </c>
      <c r="O86" s="209" t="s">
        <v>26</v>
      </c>
      <c r="P86" s="209" t="s">
        <v>26</v>
      </c>
      <c r="Q86" s="209">
        <v>1.2667299999999999E-2</v>
      </c>
      <c r="R86" s="209">
        <v>6.8771000000000006E-3</v>
      </c>
      <c r="S86" s="209">
        <v>1.1727845999999991E-2</v>
      </c>
    </row>
    <row r="87" spans="4:22" x14ac:dyDescent="0.2">
      <c r="D87" s="219" t="s">
        <v>587</v>
      </c>
      <c r="E87" s="209" t="s">
        <v>26</v>
      </c>
      <c r="F87" s="209" t="s">
        <v>26</v>
      </c>
      <c r="G87" s="209" t="s">
        <v>26</v>
      </c>
      <c r="H87" s="209" t="s">
        <v>26</v>
      </c>
      <c r="I87" s="209" t="s">
        <v>26</v>
      </c>
      <c r="J87" s="209" t="s">
        <v>26</v>
      </c>
      <c r="K87" s="209" t="s">
        <v>26</v>
      </c>
      <c r="L87" s="209" t="s">
        <v>26</v>
      </c>
      <c r="M87" s="209" t="s">
        <v>26</v>
      </c>
      <c r="N87" s="209" t="s">
        <v>26</v>
      </c>
      <c r="O87" s="209" t="s">
        <v>26</v>
      </c>
      <c r="P87" s="209" t="s">
        <v>26</v>
      </c>
      <c r="Q87" s="209">
        <v>6.6000000000000003E-6</v>
      </c>
      <c r="R87" s="209">
        <v>6.6000000000000003E-6</v>
      </c>
      <c r="S87" s="209">
        <v>1.8055999999999998E-5</v>
      </c>
    </row>
    <row r="88" spans="4:22" x14ac:dyDescent="0.2">
      <c r="D88" s="219" t="s">
        <v>588</v>
      </c>
      <c r="E88" s="209" t="s">
        <v>26</v>
      </c>
      <c r="F88" s="209" t="s">
        <v>26</v>
      </c>
      <c r="G88" s="209" t="s">
        <v>26</v>
      </c>
      <c r="H88" s="209" t="s">
        <v>26</v>
      </c>
      <c r="I88" s="209" t="s">
        <v>26</v>
      </c>
      <c r="J88" s="209" t="s">
        <v>26</v>
      </c>
      <c r="K88" s="209" t="s">
        <v>26</v>
      </c>
      <c r="L88" s="209" t="s">
        <v>26</v>
      </c>
      <c r="M88" s="209" t="s">
        <v>26</v>
      </c>
      <c r="N88" s="209" t="s">
        <v>26</v>
      </c>
      <c r="O88" s="209" t="s">
        <v>26</v>
      </c>
      <c r="P88" s="209" t="s">
        <v>26</v>
      </c>
      <c r="Q88" s="209" t="s">
        <v>26</v>
      </c>
      <c r="R88" s="209" t="s">
        <v>26</v>
      </c>
      <c r="S88" s="209" t="s">
        <v>25</v>
      </c>
    </row>
    <row r="89" spans="4:22" x14ac:dyDescent="0.2">
      <c r="D89" s="219" t="s">
        <v>589</v>
      </c>
      <c r="E89" s="209">
        <v>2.7E-2</v>
      </c>
      <c r="F89" s="209">
        <v>2.6799999999999997E-2</v>
      </c>
      <c r="G89" s="209" t="s">
        <v>25</v>
      </c>
      <c r="H89" s="209" t="s">
        <v>25</v>
      </c>
      <c r="I89" s="209" t="s">
        <v>25</v>
      </c>
      <c r="J89" s="209" t="s">
        <v>25</v>
      </c>
      <c r="K89" s="209" t="s">
        <v>25</v>
      </c>
      <c r="L89" s="209">
        <v>1.8699999999999998E-2</v>
      </c>
      <c r="M89" s="209" t="s">
        <v>25</v>
      </c>
      <c r="N89" s="209" t="s">
        <v>25</v>
      </c>
      <c r="O89" s="209" t="s">
        <v>25</v>
      </c>
      <c r="P89" s="209" t="s">
        <v>25</v>
      </c>
      <c r="Q89" s="209">
        <v>0.53979659999999996</v>
      </c>
      <c r="R89" s="209">
        <v>0.37846390000000002</v>
      </c>
      <c r="S89" s="209">
        <v>0.42722388000000022</v>
      </c>
    </row>
    <row r="90" spans="4:22" ht="128.25" customHeight="1" x14ac:dyDescent="0.2">
      <c r="D90" s="259" t="s">
        <v>878</v>
      </c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V90" s="260"/>
    </row>
    <row r="91" spans="4:22" x14ac:dyDescent="0.2">
      <c r="D91" s="221" t="s">
        <v>590</v>
      </c>
      <c r="E91" s="209">
        <v>99.107280283207629</v>
      </c>
      <c r="F91" s="209">
        <v>97.497910281415443</v>
      </c>
      <c r="G91" s="209">
        <v>98.356807511737088</v>
      </c>
      <c r="H91" s="209">
        <v>99.716110716820452</v>
      </c>
      <c r="I91" s="209">
        <v>99.45159249103564</v>
      </c>
      <c r="J91" s="209">
        <v>97.308901790033872</v>
      </c>
      <c r="K91" s="209">
        <v>99.715790353590251</v>
      </c>
      <c r="L91" s="209">
        <v>90.936126196017582</v>
      </c>
      <c r="M91" s="209">
        <v>99.328013439731208</v>
      </c>
      <c r="N91" s="209">
        <v>91.48404993065185</v>
      </c>
      <c r="O91" s="209">
        <v>99.972226079711163</v>
      </c>
      <c r="P91" s="209">
        <v>83.396946564885482</v>
      </c>
      <c r="Q91" s="209">
        <v>39.636329802316752</v>
      </c>
      <c r="R91" s="209">
        <v>40.99892623407132</v>
      </c>
      <c r="S91" s="209">
        <v>34.429171005331177</v>
      </c>
    </row>
    <row r="92" spans="4:22" x14ac:dyDescent="0.2">
      <c r="D92" s="219" t="s">
        <v>585</v>
      </c>
      <c r="E92" s="209" t="s">
        <v>25</v>
      </c>
      <c r="F92" s="209" t="s">
        <v>25</v>
      </c>
      <c r="G92" s="209" t="s">
        <v>25</v>
      </c>
      <c r="H92" s="209" t="s">
        <v>26</v>
      </c>
      <c r="I92" s="209" t="s">
        <v>26</v>
      </c>
      <c r="J92" s="209" t="s">
        <v>25</v>
      </c>
      <c r="K92" s="209" t="s">
        <v>25</v>
      </c>
      <c r="L92" s="209">
        <v>5.9994828032066216</v>
      </c>
      <c r="M92" s="209" t="s">
        <v>25</v>
      </c>
      <c r="N92" s="209" t="s">
        <v>25</v>
      </c>
      <c r="O92" s="209" t="s">
        <v>26</v>
      </c>
      <c r="P92" s="209" t="s">
        <v>25</v>
      </c>
      <c r="Q92" s="209">
        <v>34.63601243878761</v>
      </c>
      <c r="R92" s="209">
        <v>33.158020641173266</v>
      </c>
      <c r="S92" s="209">
        <v>28.944645481181762</v>
      </c>
    </row>
    <row r="93" spans="4:22" x14ac:dyDescent="0.2">
      <c r="D93" s="219" t="s">
        <v>591</v>
      </c>
      <c r="E93" s="209" t="s">
        <v>26</v>
      </c>
      <c r="F93" s="209" t="s">
        <v>26</v>
      </c>
      <c r="G93" s="209" t="s">
        <v>26</v>
      </c>
      <c r="H93" s="209" t="s">
        <v>26</v>
      </c>
      <c r="I93" s="209" t="s">
        <v>26</v>
      </c>
      <c r="J93" s="209" t="s">
        <v>26</v>
      </c>
      <c r="K93" s="209" t="s">
        <v>26</v>
      </c>
      <c r="L93" s="209" t="s">
        <v>25</v>
      </c>
      <c r="M93" s="209" t="s">
        <v>26</v>
      </c>
      <c r="N93" s="209" t="s">
        <v>25</v>
      </c>
      <c r="O93" s="209" t="s">
        <v>26</v>
      </c>
      <c r="P93" s="209" t="s">
        <v>26</v>
      </c>
      <c r="Q93" s="209">
        <v>0.58989567611168159</v>
      </c>
      <c r="R93" s="209">
        <v>0.46120764900120192</v>
      </c>
      <c r="S93" s="209">
        <v>0.9783791837313871</v>
      </c>
    </row>
    <row r="94" spans="4:22" x14ac:dyDescent="0.2">
      <c r="D94" s="219" t="s">
        <v>592</v>
      </c>
      <c r="E94" s="209" t="s">
        <v>26</v>
      </c>
      <c r="F94" s="209" t="s">
        <v>26</v>
      </c>
      <c r="G94" s="209" t="s">
        <v>26</v>
      </c>
      <c r="H94" s="209" t="s">
        <v>26</v>
      </c>
      <c r="I94" s="209" t="s">
        <v>26</v>
      </c>
      <c r="J94" s="209" t="s">
        <v>26</v>
      </c>
      <c r="K94" s="209" t="s">
        <v>26</v>
      </c>
      <c r="L94" s="209" t="s">
        <v>26</v>
      </c>
      <c r="M94" s="209" t="s">
        <v>26</v>
      </c>
      <c r="N94" s="209" t="s">
        <v>26</v>
      </c>
      <c r="O94" s="209" t="s">
        <v>26</v>
      </c>
      <c r="P94" s="209" t="s">
        <v>26</v>
      </c>
      <c r="Q94" s="209">
        <v>3.0735132682869267E-4</v>
      </c>
      <c r="R94" s="209">
        <v>4.4262414148520926E-4</v>
      </c>
      <c r="S94" s="209">
        <v>1.5062965988344268E-3</v>
      </c>
    </row>
    <row r="95" spans="4:22" x14ac:dyDescent="0.2">
      <c r="D95" s="219" t="s">
        <v>593</v>
      </c>
      <c r="E95" s="209" t="s">
        <v>26</v>
      </c>
      <c r="F95" s="209" t="s">
        <v>26</v>
      </c>
      <c r="G95" s="209" t="s">
        <v>26</v>
      </c>
      <c r="H95" s="209" t="s">
        <v>26</v>
      </c>
      <c r="I95" s="209" t="s">
        <v>26</v>
      </c>
      <c r="J95" s="209" t="s">
        <v>26</v>
      </c>
      <c r="K95" s="209" t="s">
        <v>26</v>
      </c>
      <c r="L95" s="209" t="s">
        <v>26</v>
      </c>
      <c r="M95" s="209" t="s">
        <v>26</v>
      </c>
      <c r="N95" s="209" t="s">
        <v>26</v>
      </c>
      <c r="O95" s="209" t="s">
        <v>26</v>
      </c>
      <c r="P95" s="209" t="s">
        <v>26</v>
      </c>
      <c r="Q95" s="209" t="s">
        <v>26</v>
      </c>
      <c r="R95" s="209" t="s">
        <v>26</v>
      </c>
      <c r="S95" s="209" t="s">
        <v>25</v>
      </c>
    </row>
    <row r="96" spans="4:22" x14ac:dyDescent="0.2">
      <c r="D96" s="219" t="s">
        <v>594</v>
      </c>
      <c r="E96" s="209">
        <v>0.83115283977220256</v>
      </c>
      <c r="F96" s="209">
        <v>1.4934522151016993</v>
      </c>
      <c r="G96" s="209" t="s">
        <v>25</v>
      </c>
      <c r="H96" s="209" t="s">
        <v>25</v>
      </c>
      <c r="I96" s="209" t="s">
        <v>25</v>
      </c>
      <c r="J96" s="209" t="s">
        <v>25</v>
      </c>
      <c r="K96" s="209" t="s">
        <v>25</v>
      </c>
      <c r="L96" s="209">
        <v>2.4178950090509441</v>
      </c>
      <c r="M96" s="209" t="s">
        <v>25</v>
      </c>
      <c r="N96" s="209" t="s">
        <v>25</v>
      </c>
      <c r="O96" s="209" t="s">
        <v>25</v>
      </c>
      <c r="P96" s="209" t="s">
        <v>25</v>
      </c>
      <c r="Q96" s="209">
        <v>25.137454731457137</v>
      </c>
      <c r="R96" s="209">
        <v>25.381402851612737</v>
      </c>
      <c r="S96" s="209">
        <v>35.640555903015489</v>
      </c>
    </row>
    <row r="97" spans="4:19" ht="12.75" x14ac:dyDescent="0.2">
      <c r="D97" s="223" t="s">
        <v>595</v>
      </c>
      <c r="E97" s="207" t="s">
        <v>26</v>
      </c>
      <c r="F97" s="207" t="s">
        <v>26</v>
      </c>
      <c r="G97" s="207" t="s">
        <v>26</v>
      </c>
      <c r="H97" s="207" t="s">
        <v>26</v>
      </c>
      <c r="I97" s="207" t="s">
        <v>26</v>
      </c>
      <c r="J97" s="207" t="s">
        <v>26</v>
      </c>
      <c r="K97" s="207" t="s">
        <v>26</v>
      </c>
      <c r="L97" s="207" t="s">
        <v>25</v>
      </c>
      <c r="M97" s="207" t="s">
        <v>26</v>
      </c>
      <c r="N97" s="207" t="s">
        <v>25</v>
      </c>
      <c r="O97" s="207" t="s">
        <v>26</v>
      </c>
      <c r="P97" s="207" t="s">
        <v>26</v>
      </c>
      <c r="Q97" s="207">
        <v>5.1472799999999999E-2</v>
      </c>
      <c r="R97" s="207">
        <v>3.2808999999999998E-2</v>
      </c>
      <c r="S97" s="207">
        <v>3.1667980000000005E-2</v>
      </c>
    </row>
    <row r="98" spans="4:19" ht="25.5" x14ac:dyDescent="0.2">
      <c r="D98" s="220" t="s">
        <v>596</v>
      </c>
      <c r="E98" s="224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</row>
    <row r="99" spans="4:19" ht="12.75" x14ac:dyDescent="0.2">
      <c r="D99" s="225" t="s">
        <v>597</v>
      </c>
      <c r="E99" s="226">
        <v>96.572000000000003</v>
      </c>
      <c r="F99" s="226">
        <v>114.626</v>
      </c>
      <c r="G99" s="226">
        <v>66.52</v>
      </c>
      <c r="H99" s="226">
        <v>94.986999999999995</v>
      </c>
      <c r="I99" s="226">
        <v>27.785</v>
      </c>
      <c r="J99" s="226">
        <v>19.452999999999999</v>
      </c>
      <c r="K99" s="226">
        <v>15.784000000000001</v>
      </c>
      <c r="L99" s="226">
        <v>17.774999999999999</v>
      </c>
      <c r="M99" s="226">
        <v>14.057</v>
      </c>
      <c r="N99" s="226">
        <v>17.475000000000001</v>
      </c>
      <c r="O99" s="226">
        <v>1.7270000000000001</v>
      </c>
      <c r="P99" s="226">
        <v>0.3</v>
      </c>
      <c r="Q99" s="226">
        <v>43.941000000000003</v>
      </c>
      <c r="R99" s="226">
        <v>41.468000000000004</v>
      </c>
      <c r="S99" s="226">
        <v>24.108000000000001</v>
      </c>
    </row>
    <row r="100" spans="4:19" ht="12.75" x14ac:dyDescent="0.2">
      <c r="D100" s="227" t="s">
        <v>598</v>
      </c>
      <c r="E100" s="226">
        <v>35.908999999999999</v>
      </c>
      <c r="F100" s="226">
        <v>29.475000000000001</v>
      </c>
      <c r="G100" s="226">
        <v>24.43</v>
      </c>
      <c r="H100" s="226">
        <v>22.997</v>
      </c>
      <c r="I100" s="226">
        <v>10.519</v>
      </c>
      <c r="J100" s="226">
        <v>6.3840000000000003</v>
      </c>
      <c r="K100" s="226">
        <v>6.1050000000000004</v>
      </c>
      <c r="L100" s="226">
        <v>6.6879999999999997</v>
      </c>
      <c r="M100" s="226">
        <v>5.3860000000000001</v>
      </c>
      <c r="N100" s="226">
        <v>6.5529999999999999</v>
      </c>
      <c r="O100" s="226">
        <v>0.71899999999999997</v>
      </c>
      <c r="P100" s="226">
        <v>0.13500000000000001</v>
      </c>
      <c r="Q100" s="226">
        <v>19.329999999999998</v>
      </c>
      <c r="R100" s="226">
        <v>18.219000000000001</v>
      </c>
      <c r="S100" s="226">
        <v>12.989000000000001</v>
      </c>
    </row>
    <row r="101" spans="4:19" ht="12.75" x14ac:dyDescent="0.2">
      <c r="D101" s="228" t="s">
        <v>599</v>
      </c>
      <c r="E101" s="226">
        <v>96.247</v>
      </c>
      <c r="F101" s="226">
        <v>54.802</v>
      </c>
      <c r="G101" s="226">
        <v>66.194999999999993</v>
      </c>
      <c r="H101" s="226">
        <v>43.097999999999999</v>
      </c>
      <c r="I101" s="226">
        <v>27.785</v>
      </c>
      <c r="J101" s="226">
        <v>11.518000000000001</v>
      </c>
      <c r="K101" s="226">
        <v>15.397</v>
      </c>
      <c r="L101" s="226">
        <v>11.183</v>
      </c>
      <c r="M101" s="226">
        <v>13.707000000000001</v>
      </c>
      <c r="N101" s="226">
        <v>10.882999999999999</v>
      </c>
      <c r="O101" s="226">
        <v>1.69</v>
      </c>
      <c r="P101" s="226">
        <v>0.3</v>
      </c>
      <c r="Q101" s="226">
        <v>43.941000000000003</v>
      </c>
      <c r="R101" s="226">
        <v>41.468000000000004</v>
      </c>
      <c r="S101" s="226">
        <v>21.565999999999999</v>
      </c>
    </row>
    <row r="102" spans="4:19" ht="12.75" x14ac:dyDescent="0.2">
      <c r="D102" s="228" t="s">
        <v>600</v>
      </c>
      <c r="E102" s="226" t="s">
        <v>25</v>
      </c>
      <c r="F102" s="226">
        <v>31.314</v>
      </c>
      <c r="G102" s="226" t="s">
        <v>25</v>
      </c>
      <c r="H102" s="226">
        <v>27.949000000000002</v>
      </c>
      <c r="I102" s="226" t="s">
        <v>26</v>
      </c>
      <c r="J102" s="226">
        <v>3.3650000000000002</v>
      </c>
      <c r="K102" s="226">
        <v>0.38700000000000001</v>
      </c>
      <c r="L102" s="226">
        <v>3.427</v>
      </c>
      <c r="M102" s="226">
        <v>0.35</v>
      </c>
      <c r="N102" s="226">
        <v>3.427</v>
      </c>
      <c r="O102" s="226" t="s">
        <v>25</v>
      </c>
      <c r="P102" s="226" t="s">
        <v>26</v>
      </c>
      <c r="Q102" s="226" t="s">
        <v>26</v>
      </c>
      <c r="R102" s="226" t="s">
        <v>26</v>
      </c>
      <c r="S102" s="226" t="s">
        <v>26</v>
      </c>
    </row>
    <row r="103" spans="4:19" ht="12.75" x14ac:dyDescent="0.2">
      <c r="D103" s="229" t="s">
        <v>601</v>
      </c>
      <c r="E103" s="226">
        <v>1399.0440000000001</v>
      </c>
      <c r="F103" s="226">
        <v>2207.4</v>
      </c>
      <c r="G103" s="226">
        <v>1376.7650000000001</v>
      </c>
      <c r="H103" s="226">
        <v>2019.5450000000001</v>
      </c>
      <c r="I103" s="226">
        <v>22.279</v>
      </c>
      <c r="J103" s="226">
        <v>187.85499999999999</v>
      </c>
      <c r="K103" s="226">
        <v>2.0139999999999998</v>
      </c>
      <c r="L103" s="226">
        <v>0.255</v>
      </c>
      <c r="M103" s="226">
        <v>1.272</v>
      </c>
      <c r="N103" s="226" t="s">
        <v>25</v>
      </c>
      <c r="O103" s="226">
        <v>0.74199999999999999</v>
      </c>
      <c r="P103" s="226" t="s">
        <v>25</v>
      </c>
      <c r="Q103" s="226">
        <v>52.514000000000003</v>
      </c>
      <c r="R103" s="226">
        <v>47.655999999999999</v>
      </c>
      <c r="S103" s="226">
        <v>25.117000000000001</v>
      </c>
    </row>
    <row r="104" spans="4:19" ht="12.75" x14ac:dyDescent="0.2">
      <c r="D104" s="230" t="s">
        <v>602</v>
      </c>
      <c r="E104" s="226">
        <v>20.05</v>
      </c>
      <c r="F104" s="226">
        <v>60.402999999999999</v>
      </c>
      <c r="G104" s="226">
        <v>7.3170000000000002</v>
      </c>
      <c r="H104" s="226">
        <v>56.091999999999999</v>
      </c>
      <c r="I104" s="226">
        <v>12.382</v>
      </c>
      <c r="J104" s="226">
        <v>4.3109999999999999</v>
      </c>
      <c r="K104" s="226">
        <v>17.146999999999998</v>
      </c>
      <c r="L104" s="226">
        <v>9.7100000000000009</v>
      </c>
      <c r="M104" s="226">
        <v>13.786</v>
      </c>
      <c r="N104" s="226">
        <v>9.6379999999999999</v>
      </c>
      <c r="O104" s="226">
        <v>3.3610000000000002</v>
      </c>
      <c r="P104" s="226">
        <v>7.1999999999999995E-2</v>
      </c>
      <c r="Q104" s="226">
        <v>95.400999999999996</v>
      </c>
      <c r="R104" s="226">
        <v>88.814999999999998</v>
      </c>
      <c r="S104" s="226">
        <v>52.753999999999998</v>
      </c>
    </row>
    <row r="105" spans="4:19" ht="25.5" x14ac:dyDescent="0.2">
      <c r="D105" s="231" t="s">
        <v>603</v>
      </c>
      <c r="E105" s="226">
        <v>19.768000000000001</v>
      </c>
      <c r="F105" s="226">
        <v>60.006999999999998</v>
      </c>
      <c r="G105" s="226">
        <v>7.3170000000000002</v>
      </c>
      <c r="H105" s="226">
        <v>56.000999999999998</v>
      </c>
      <c r="I105" s="226">
        <v>12.1</v>
      </c>
      <c r="J105" s="226">
        <v>4.0060000000000002</v>
      </c>
      <c r="K105" s="226">
        <v>17.041</v>
      </c>
      <c r="L105" s="226">
        <v>9.6270000000000007</v>
      </c>
      <c r="M105" s="226">
        <v>13.711</v>
      </c>
      <c r="N105" s="226">
        <v>9.5549999999999997</v>
      </c>
      <c r="O105" s="226">
        <v>3.33</v>
      </c>
      <c r="P105" s="226">
        <v>7.1999999999999995E-2</v>
      </c>
      <c r="Q105" s="226">
        <v>64.138000000000005</v>
      </c>
      <c r="R105" s="226">
        <v>61.198999999999998</v>
      </c>
      <c r="S105" s="226">
        <v>36.588999999999999</v>
      </c>
    </row>
    <row r="106" spans="4:19" ht="12.75" x14ac:dyDescent="0.2">
      <c r="D106" s="231" t="s">
        <v>604</v>
      </c>
      <c r="E106" s="226" t="s">
        <v>25</v>
      </c>
      <c r="F106" s="226" t="s">
        <v>25</v>
      </c>
      <c r="G106" s="226" t="s">
        <v>26</v>
      </c>
      <c r="H106" s="226" t="s">
        <v>25</v>
      </c>
      <c r="I106" s="226" t="s">
        <v>25</v>
      </c>
      <c r="J106" s="226" t="s">
        <v>25</v>
      </c>
      <c r="K106" s="226">
        <v>0.106</v>
      </c>
      <c r="L106" s="226">
        <v>8.3000000000000004E-2</v>
      </c>
      <c r="M106" s="226">
        <v>7.4999999999999997E-2</v>
      </c>
      <c r="N106" s="226">
        <v>8.3000000000000004E-2</v>
      </c>
      <c r="O106" s="226">
        <v>3.1E-2</v>
      </c>
      <c r="P106" s="226" t="s">
        <v>26</v>
      </c>
      <c r="Q106" s="226">
        <v>31.263000000000002</v>
      </c>
      <c r="R106" s="226">
        <v>27.616</v>
      </c>
      <c r="S106" s="226">
        <v>16.164999999999999</v>
      </c>
    </row>
    <row r="107" spans="4:19" ht="12.75" x14ac:dyDescent="0.2">
      <c r="D107" s="230" t="s">
        <v>605</v>
      </c>
      <c r="E107" s="226">
        <v>7484.93</v>
      </c>
      <c r="F107" s="226">
        <v>5996.7879999999996</v>
      </c>
      <c r="G107" s="226">
        <v>7333.8159999999998</v>
      </c>
      <c r="H107" s="226" t="s">
        <v>25</v>
      </c>
      <c r="I107" s="226">
        <v>140.63900000000001</v>
      </c>
      <c r="J107" s="226" t="s">
        <v>25</v>
      </c>
      <c r="K107" s="226">
        <v>44.396000000000001</v>
      </c>
      <c r="L107" s="226">
        <v>14.188000000000001</v>
      </c>
      <c r="M107" s="226">
        <v>32.042000000000002</v>
      </c>
      <c r="N107" s="226" t="s">
        <v>25</v>
      </c>
      <c r="O107" s="226">
        <v>12.353999999999999</v>
      </c>
      <c r="P107" s="226" t="s">
        <v>25</v>
      </c>
      <c r="Q107" s="226">
        <v>3003.8119999999999</v>
      </c>
      <c r="R107" s="226">
        <v>2612.9769999999999</v>
      </c>
      <c r="S107" s="226">
        <v>2131.3359999999998</v>
      </c>
    </row>
    <row r="108" spans="4:19" ht="12.75" x14ac:dyDescent="0.2">
      <c r="D108" s="228" t="s">
        <v>606</v>
      </c>
      <c r="E108" s="226">
        <v>7484.93</v>
      </c>
      <c r="F108" s="226">
        <v>5996.7879999999996</v>
      </c>
      <c r="G108" s="226">
        <v>7333.8159999999998</v>
      </c>
      <c r="H108" s="226" t="s">
        <v>25</v>
      </c>
      <c r="I108" s="226">
        <v>140.63900000000001</v>
      </c>
      <c r="J108" s="226" t="s">
        <v>25</v>
      </c>
      <c r="K108" s="226">
        <v>37.023000000000003</v>
      </c>
      <c r="L108" s="226">
        <v>11.821</v>
      </c>
      <c r="M108" s="226">
        <v>25.669</v>
      </c>
      <c r="N108" s="226" t="s">
        <v>25</v>
      </c>
      <c r="O108" s="226">
        <v>11.353999999999999</v>
      </c>
      <c r="P108" s="226" t="s">
        <v>25</v>
      </c>
      <c r="Q108" s="226">
        <v>2998.239</v>
      </c>
      <c r="R108" s="226">
        <v>2610.6529999999998</v>
      </c>
      <c r="S108" s="226">
        <v>2128.1149999999998</v>
      </c>
    </row>
    <row r="109" spans="4:19" ht="25.5" x14ac:dyDescent="0.2">
      <c r="D109" s="232" t="s">
        <v>607</v>
      </c>
      <c r="E109" s="226">
        <v>7455.5349999999999</v>
      </c>
      <c r="F109" s="226">
        <v>5970.1170000000002</v>
      </c>
      <c r="G109" s="226">
        <v>7333.8159999999998</v>
      </c>
      <c r="H109" s="226" t="s">
        <v>25</v>
      </c>
      <c r="I109" s="226" t="s">
        <v>25</v>
      </c>
      <c r="J109" s="226" t="s">
        <v>25</v>
      </c>
      <c r="K109" s="226">
        <v>22.177</v>
      </c>
      <c r="L109" s="226">
        <v>4.5149999999999997</v>
      </c>
      <c r="M109" s="226">
        <v>13.073</v>
      </c>
      <c r="N109" s="226" t="s">
        <v>25</v>
      </c>
      <c r="O109" s="226">
        <v>9.1039999999999992</v>
      </c>
      <c r="P109" s="226" t="s">
        <v>25</v>
      </c>
      <c r="Q109" s="226">
        <v>2070.2199999999998</v>
      </c>
      <c r="R109" s="226">
        <v>1801.3779999999999</v>
      </c>
      <c r="S109" s="226">
        <v>1590.943</v>
      </c>
    </row>
    <row r="110" spans="4:19" ht="25.5" x14ac:dyDescent="0.2">
      <c r="D110" s="233" t="s">
        <v>608</v>
      </c>
      <c r="E110" s="226">
        <v>89.150999999999996</v>
      </c>
      <c r="F110" s="226" t="s">
        <v>25</v>
      </c>
      <c r="G110" s="226" t="s">
        <v>25</v>
      </c>
      <c r="H110" s="226" t="s">
        <v>26</v>
      </c>
      <c r="I110" s="226" t="s">
        <v>25</v>
      </c>
      <c r="J110" s="226" t="s">
        <v>25</v>
      </c>
      <c r="K110" s="226">
        <v>5.5369999999999999</v>
      </c>
      <c r="L110" s="226">
        <v>1.4370000000000001</v>
      </c>
      <c r="M110" s="226">
        <v>3.3490000000000002</v>
      </c>
      <c r="N110" s="226" t="s">
        <v>25</v>
      </c>
      <c r="O110" s="226">
        <v>2.1880000000000002</v>
      </c>
      <c r="P110" s="226" t="s">
        <v>25</v>
      </c>
      <c r="Q110" s="226">
        <v>1343.779</v>
      </c>
      <c r="R110" s="226">
        <v>1170.248</v>
      </c>
      <c r="S110" s="226">
        <v>1043.425</v>
      </c>
    </row>
    <row r="111" spans="4:19" ht="12.75" x14ac:dyDescent="0.2">
      <c r="D111" s="234" t="s">
        <v>609</v>
      </c>
      <c r="E111" s="226">
        <v>116.422</v>
      </c>
      <c r="F111" s="226" t="s">
        <v>25</v>
      </c>
      <c r="G111" s="226" t="s">
        <v>26</v>
      </c>
      <c r="H111" s="226" t="s">
        <v>26</v>
      </c>
      <c r="I111" s="226" t="s">
        <v>25</v>
      </c>
      <c r="J111" s="226" t="s">
        <v>25</v>
      </c>
      <c r="K111" s="226">
        <v>7.5970000000000004</v>
      </c>
      <c r="L111" s="226">
        <v>1.014</v>
      </c>
      <c r="M111" s="226">
        <v>5.9829999999999997</v>
      </c>
      <c r="N111" s="226" t="s">
        <v>25</v>
      </c>
      <c r="O111" s="226">
        <v>1.6140000000000001</v>
      </c>
      <c r="P111" s="226" t="s">
        <v>25</v>
      </c>
      <c r="Q111" s="226">
        <v>756.05100000000004</v>
      </c>
      <c r="R111" s="226">
        <v>646.56200000000001</v>
      </c>
      <c r="S111" s="226">
        <v>1244.7629999999999</v>
      </c>
    </row>
    <row r="112" spans="4:19" ht="25.5" x14ac:dyDescent="0.2">
      <c r="D112" s="233" t="s">
        <v>610</v>
      </c>
      <c r="E112" s="226">
        <v>7339.1130000000003</v>
      </c>
      <c r="F112" s="226" t="s">
        <v>25</v>
      </c>
      <c r="G112" s="226">
        <v>7333.8159999999998</v>
      </c>
      <c r="H112" s="226" t="s">
        <v>25</v>
      </c>
      <c r="I112" s="226" t="s">
        <v>25</v>
      </c>
      <c r="J112" s="226" t="s">
        <v>26</v>
      </c>
      <c r="K112" s="226">
        <v>14.58</v>
      </c>
      <c r="L112" s="226">
        <v>3.5009999999999999</v>
      </c>
      <c r="M112" s="226">
        <v>7.09</v>
      </c>
      <c r="N112" s="226" t="s">
        <v>25</v>
      </c>
      <c r="O112" s="226">
        <v>7.49</v>
      </c>
      <c r="P112" s="226" t="s">
        <v>25</v>
      </c>
      <c r="Q112" s="226">
        <v>1314.1690000000001</v>
      </c>
      <c r="R112" s="226">
        <v>1154.816</v>
      </c>
      <c r="S112" s="226">
        <v>346.18</v>
      </c>
    </row>
    <row r="113" spans="4:19" ht="12.75" x14ac:dyDescent="0.2">
      <c r="D113" s="235" t="s">
        <v>611</v>
      </c>
      <c r="E113" s="226">
        <v>3.4750000000000001</v>
      </c>
      <c r="F113" s="226" t="s">
        <v>26</v>
      </c>
      <c r="G113" s="226" t="s">
        <v>26</v>
      </c>
      <c r="H113" s="226" t="s">
        <v>26</v>
      </c>
      <c r="I113" s="226" t="s">
        <v>26</v>
      </c>
      <c r="J113" s="226" t="s">
        <v>26</v>
      </c>
      <c r="K113" s="226">
        <v>8.6519999999999992</v>
      </c>
      <c r="L113" s="226" t="s">
        <v>25</v>
      </c>
      <c r="M113" s="226">
        <v>6.976</v>
      </c>
      <c r="N113" s="226" t="s">
        <v>25</v>
      </c>
      <c r="O113" s="226">
        <v>1.6759999999999999</v>
      </c>
      <c r="P113" s="226" t="s">
        <v>26</v>
      </c>
      <c r="Q113" s="226">
        <v>690.37599999999998</v>
      </c>
      <c r="R113" s="226">
        <v>593.322</v>
      </c>
      <c r="S113" s="226">
        <v>402.22399999999999</v>
      </c>
    </row>
    <row r="114" spans="4:19" ht="12.75" x14ac:dyDescent="0.2">
      <c r="D114" s="235" t="s">
        <v>612</v>
      </c>
      <c r="E114" s="226" t="s">
        <v>25</v>
      </c>
      <c r="F114" s="226" t="s">
        <v>26</v>
      </c>
      <c r="G114" s="226" t="s">
        <v>26</v>
      </c>
      <c r="H114" s="226" t="s">
        <v>26</v>
      </c>
      <c r="I114" s="226" t="s">
        <v>26</v>
      </c>
      <c r="J114" s="226" t="s">
        <v>26</v>
      </c>
      <c r="K114" s="226">
        <v>3.149</v>
      </c>
      <c r="L114" s="226" t="s">
        <v>25</v>
      </c>
      <c r="M114" s="226">
        <v>2.6</v>
      </c>
      <c r="N114" s="226" t="s">
        <v>25</v>
      </c>
      <c r="O114" s="226">
        <v>0.54900000000000004</v>
      </c>
      <c r="P114" s="226" t="s">
        <v>25</v>
      </c>
      <c r="Q114" s="226">
        <v>181.19</v>
      </c>
      <c r="R114" s="226">
        <v>167.68799999999999</v>
      </c>
      <c r="S114" s="226">
        <v>108.36</v>
      </c>
    </row>
    <row r="115" spans="4:19" ht="12.75" x14ac:dyDescent="0.2">
      <c r="D115" s="235" t="s">
        <v>613</v>
      </c>
      <c r="E115" s="226" t="s">
        <v>25</v>
      </c>
      <c r="F115" s="226" t="s">
        <v>25</v>
      </c>
      <c r="G115" s="226" t="s">
        <v>26</v>
      </c>
      <c r="H115" s="226" t="s">
        <v>26</v>
      </c>
      <c r="I115" s="226" t="s">
        <v>25</v>
      </c>
      <c r="J115" s="226" t="s">
        <v>25</v>
      </c>
      <c r="K115" s="226">
        <v>1.2929999999999999</v>
      </c>
      <c r="L115" s="226">
        <v>2.8969999999999998</v>
      </c>
      <c r="M115" s="226">
        <v>1.268</v>
      </c>
      <c r="N115" s="226">
        <v>2.8969999999999998</v>
      </c>
      <c r="O115" s="226" t="s">
        <v>25</v>
      </c>
      <c r="P115" s="226" t="s">
        <v>26</v>
      </c>
      <c r="Q115" s="226">
        <v>53.911000000000001</v>
      </c>
      <c r="R115" s="226">
        <v>46.091999999999999</v>
      </c>
      <c r="S115" s="226">
        <v>24.495999999999999</v>
      </c>
    </row>
    <row r="116" spans="4:19" ht="12.75" x14ac:dyDescent="0.2">
      <c r="D116" s="235" t="s">
        <v>614</v>
      </c>
      <c r="E116" s="226" t="s">
        <v>26</v>
      </c>
      <c r="F116" s="226" t="s">
        <v>26</v>
      </c>
      <c r="G116" s="226" t="s">
        <v>26</v>
      </c>
      <c r="H116" s="226" t="s">
        <v>26</v>
      </c>
      <c r="I116" s="226" t="s">
        <v>26</v>
      </c>
      <c r="J116" s="226" t="s">
        <v>26</v>
      </c>
      <c r="K116" s="226" t="s">
        <v>25</v>
      </c>
      <c r="L116" s="226" t="s">
        <v>25</v>
      </c>
      <c r="M116" s="226" t="s">
        <v>25</v>
      </c>
      <c r="N116" s="226" t="s">
        <v>25</v>
      </c>
      <c r="O116" s="226" t="s">
        <v>26</v>
      </c>
      <c r="P116" s="226" t="s">
        <v>26</v>
      </c>
      <c r="Q116" s="226">
        <v>2.5419999999999998</v>
      </c>
      <c r="R116" s="226">
        <v>2.173</v>
      </c>
      <c r="S116" s="226">
        <v>2.0920000000000001</v>
      </c>
    </row>
    <row r="117" spans="4:19" ht="12.75" x14ac:dyDescent="0.2">
      <c r="D117" s="228" t="s">
        <v>615</v>
      </c>
      <c r="E117" s="226" t="s">
        <v>26</v>
      </c>
      <c r="F117" s="226" t="s">
        <v>26</v>
      </c>
      <c r="G117" s="226" t="s">
        <v>26</v>
      </c>
      <c r="H117" s="226" t="s">
        <v>26</v>
      </c>
      <c r="I117" s="226" t="s">
        <v>26</v>
      </c>
      <c r="J117" s="226" t="s">
        <v>26</v>
      </c>
      <c r="K117" s="226">
        <v>7.3730000000000002</v>
      </c>
      <c r="L117" s="226" t="s">
        <v>25</v>
      </c>
      <c r="M117" s="226" t="s">
        <v>25</v>
      </c>
      <c r="N117" s="226" t="s">
        <v>25</v>
      </c>
      <c r="O117" s="226" t="s">
        <v>25</v>
      </c>
      <c r="P117" s="226" t="s">
        <v>26</v>
      </c>
      <c r="Q117" s="226">
        <v>5.5730000000000004</v>
      </c>
      <c r="R117" s="226">
        <v>2.3239999999999998</v>
      </c>
      <c r="S117" s="226">
        <v>3.2210000000000001</v>
      </c>
    </row>
    <row r="118" spans="4:19" ht="12.75" x14ac:dyDescent="0.2">
      <c r="D118" s="235" t="s">
        <v>616</v>
      </c>
      <c r="E118" s="226" t="s">
        <v>26</v>
      </c>
      <c r="F118" s="226" t="s">
        <v>26</v>
      </c>
      <c r="G118" s="226" t="s">
        <v>26</v>
      </c>
      <c r="H118" s="226" t="s">
        <v>26</v>
      </c>
      <c r="I118" s="226" t="s">
        <v>26</v>
      </c>
      <c r="J118" s="226" t="s">
        <v>26</v>
      </c>
      <c r="K118" s="226">
        <v>7.3730000000000002</v>
      </c>
      <c r="L118" s="226" t="s">
        <v>25</v>
      </c>
      <c r="M118" s="226" t="s">
        <v>25</v>
      </c>
      <c r="N118" s="226" t="s">
        <v>25</v>
      </c>
      <c r="O118" s="226" t="s">
        <v>25</v>
      </c>
      <c r="P118" s="226" t="s">
        <v>26</v>
      </c>
      <c r="Q118" s="226">
        <v>5.2859999999999996</v>
      </c>
      <c r="R118" s="226">
        <v>2.0739999999999998</v>
      </c>
      <c r="S118" s="226">
        <v>0.5</v>
      </c>
    </row>
    <row r="119" spans="4:19" ht="12.75" x14ac:dyDescent="0.2">
      <c r="D119" s="235" t="s">
        <v>617</v>
      </c>
      <c r="E119" s="226" t="s">
        <v>26</v>
      </c>
      <c r="F119" s="226" t="s">
        <v>26</v>
      </c>
      <c r="G119" s="226" t="s">
        <v>26</v>
      </c>
      <c r="H119" s="226" t="s">
        <v>26</v>
      </c>
      <c r="I119" s="226" t="s">
        <v>26</v>
      </c>
      <c r="J119" s="226" t="s">
        <v>26</v>
      </c>
      <c r="K119" s="226" t="s">
        <v>26</v>
      </c>
      <c r="L119" s="226" t="s">
        <v>25</v>
      </c>
      <c r="M119" s="226" t="s">
        <v>26</v>
      </c>
      <c r="N119" s="226" t="s">
        <v>25</v>
      </c>
      <c r="O119" s="226" t="s">
        <v>26</v>
      </c>
      <c r="P119" s="226" t="s">
        <v>26</v>
      </c>
      <c r="Q119" s="226">
        <v>0.26800000000000002</v>
      </c>
      <c r="R119" s="226">
        <v>0.23300000000000001</v>
      </c>
      <c r="S119" s="226">
        <v>2.7040000000000002</v>
      </c>
    </row>
    <row r="120" spans="4:19" ht="12.75" x14ac:dyDescent="0.2">
      <c r="D120" s="235" t="s">
        <v>618</v>
      </c>
      <c r="E120" s="226" t="s">
        <v>26</v>
      </c>
      <c r="F120" s="226" t="s">
        <v>26</v>
      </c>
      <c r="G120" s="226" t="s">
        <v>26</v>
      </c>
      <c r="H120" s="226" t="s">
        <v>26</v>
      </c>
      <c r="I120" s="226" t="s">
        <v>26</v>
      </c>
      <c r="J120" s="226" t="s">
        <v>26</v>
      </c>
      <c r="K120" s="226" t="s">
        <v>26</v>
      </c>
      <c r="L120" s="226" t="s">
        <v>26</v>
      </c>
      <c r="M120" s="226" t="s">
        <v>26</v>
      </c>
      <c r="N120" s="226" t="s">
        <v>26</v>
      </c>
      <c r="O120" s="226" t="s">
        <v>26</v>
      </c>
      <c r="P120" s="226" t="s">
        <v>26</v>
      </c>
      <c r="Q120" s="226">
        <v>1.9E-2</v>
      </c>
      <c r="R120" s="226">
        <v>1.7000000000000001E-2</v>
      </c>
      <c r="S120" s="226">
        <v>1.7000000000000001E-2</v>
      </c>
    </row>
    <row r="121" spans="4:19" ht="12.75" x14ac:dyDescent="0.2">
      <c r="D121" s="236" t="s">
        <v>619</v>
      </c>
      <c r="E121" s="226">
        <v>0.90800000000000003</v>
      </c>
      <c r="F121" s="226">
        <v>0.56499999999999995</v>
      </c>
      <c r="G121" s="226">
        <v>0.36099999999999999</v>
      </c>
      <c r="H121" s="226">
        <v>0.28999999999999998</v>
      </c>
      <c r="I121" s="226">
        <v>0.51100000000000001</v>
      </c>
      <c r="J121" s="226">
        <v>0.27100000000000002</v>
      </c>
      <c r="K121" s="226">
        <v>0.20300000000000001</v>
      </c>
      <c r="L121" s="226">
        <v>0.18</v>
      </c>
      <c r="M121" s="226">
        <v>0.189</v>
      </c>
      <c r="N121" s="226">
        <v>0.18</v>
      </c>
      <c r="O121" s="226">
        <v>1.4E-2</v>
      </c>
      <c r="P121" s="226" t="s">
        <v>26</v>
      </c>
      <c r="Q121" s="226">
        <v>6.8570000000000002</v>
      </c>
      <c r="R121" s="226">
        <v>6.6459999999999999</v>
      </c>
      <c r="S121" s="226">
        <v>2.9910000000000001</v>
      </c>
    </row>
    <row r="122" spans="4:19" ht="12.75" x14ac:dyDescent="0.2">
      <c r="D122" s="237" t="s">
        <v>620</v>
      </c>
      <c r="E122" s="226" t="s">
        <v>25</v>
      </c>
      <c r="F122" s="226" t="s">
        <v>25</v>
      </c>
      <c r="G122" s="226" t="s">
        <v>26</v>
      </c>
      <c r="H122" s="226" t="s">
        <v>25</v>
      </c>
      <c r="I122" s="226" t="s">
        <v>26</v>
      </c>
      <c r="J122" s="226" t="s">
        <v>25</v>
      </c>
      <c r="K122" s="226">
        <v>0.84</v>
      </c>
      <c r="L122" s="226" t="s">
        <v>25</v>
      </c>
      <c r="M122" s="226">
        <v>0.2</v>
      </c>
      <c r="N122" s="226" t="s">
        <v>25</v>
      </c>
      <c r="O122" s="226">
        <v>0.64</v>
      </c>
      <c r="P122" s="226" t="s">
        <v>25</v>
      </c>
      <c r="Q122" s="226">
        <v>148.036</v>
      </c>
      <c r="R122" s="226">
        <v>118.688</v>
      </c>
      <c r="S122" s="226">
        <v>65.63</v>
      </c>
    </row>
    <row r="123" spans="4:19" ht="12.75" x14ac:dyDescent="0.2">
      <c r="D123" s="236" t="s">
        <v>621</v>
      </c>
      <c r="E123" s="226">
        <v>0.28699999999999998</v>
      </c>
      <c r="F123" s="226">
        <v>0.17599999999999999</v>
      </c>
      <c r="G123" s="226" t="s">
        <v>25</v>
      </c>
      <c r="H123" s="226" t="s">
        <v>25</v>
      </c>
      <c r="I123" s="226" t="s">
        <v>25</v>
      </c>
      <c r="J123" s="226" t="s">
        <v>25</v>
      </c>
      <c r="K123" s="226">
        <v>0.307</v>
      </c>
      <c r="L123" s="226">
        <v>0.80600000000000005</v>
      </c>
      <c r="M123" s="226">
        <v>5.1999999999999998E-2</v>
      </c>
      <c r="N123" s="226">
        <v>0.80600000000000005</v>
      </c>
      <c r="O123" s="226">
        <v>0.255</v>
      </c>
      <c r="P123" s="226" t="s">
        <v>26</v>
      </c>
      <c r="Q123" s="226">
        <v>38.512</v>
      </c>
      <c r="R123" s="226">
        <v>34.332000000000001</v>
      </c>
      <c r="S123" s="226">
        <v>27.114999999999998</v>
      </c>
    </row>
    <row r="124" spans="4:19" ht="25.5" x14ac:dyDescent="0.2">
      <c r="D124" s="238" t="s">
        <v>622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</row>
    <row r="125" spans="4:19" ht="25.5" x14ac:dyDescent="0.2">
      <c r="D125" s="239" t="s">
        <v>623</v>
      </c>
      <c r="E125" s="209">
        <v>3881.6846547314572</v>
      </c>
      <c r="F125" s="209">
        <v>2971.1258726899378</v>
      </c>
      <c r="G125" s="209">
        <v>11244.81616161616</v>
      </c>
      <c r="H125" s="209">
        <v>4647.4983193277312</v>
      </c>
      <c r="I125" s="209">
        <v>1652.4012931034481</v>
      </c>
      <c r="J125" s="209">
        <v>1361.6777777777779</v>
      </c>
      <c r="K125" s="209">
        <v>319.61713316369816</v>
      </c>
      <c r="L125" s="209">
        <v>304.6435161009573</v>
      </c>
      <c r="M125" s="209">
        <v>361.89950738916275</v>
      </c>
      <c r="N125" s="209">
        <v>325.0022637795276</v>
      </c>
      <c r="O125" s="209">
        <v>226.06594005449591</v>
      </c>
      <c r="P125" s="209">
        <v>149.12105263157895</v>
      </c>
      <c r="Q125" s="209">
        <v>0.42990764867617109</v>
      </c>
      <c r="R125" s="209">
        <v>0.560519051171813</v>
      </c>
      <c r="S125" s="209">
        <v>0.51104064152388473</v>
      </c>
    </row>
    <row r="126" spans="4:19" ht="39.75" x14ac:dyDescent="0.2">
      <c r="D126" s="240" t="s">
        <v>624</v>
      </c>
      <c r="E126" s="209">
        <v>4784.8509578544063</v>
      </c>
      <c r="F126" s="209">
        <v>3779.9466086956522</v>
      </c>
      <c r="G126" s="209">
        <v>14831.874193548387</v>
      </c>
      <c r="H126" s="209">
        <v>5718.7016000000003</v>
      </c>
      <c r="I126" s="209">
        <v>1951.1186335403725</v>
      </c>
      <c r="J126" s="209">
        <v>1790.8097560975605</v>
      </c>
      <c r="K126" s="209">
        <v>369.84108108108109</v>
      </c>
      <c r="L126" s="209">
        <v>364.69375696767003</v>
      </c>
      <c r="M126" s="209">
        <v>416.43058823529412</v>
      </c>
      <c r="N126" s="209">
        <v>384.81069651741291</v>
      </c>
      <c r="O126" s="209">
        <v>261.55687499999999</v>
      </c>
      <c r="P126" s="209">
        <v>190.77956989247312</v>
      </c>
      <c r="Q126" s="209">
        <v>0.27735320523446216</v>
      </c>
      <c r="R126" s="209">
        <v>0.38292613265292635</v>
      </c>
      <c r="S126" s="209">
        <v>0.2770984477673577</v>
      </c>
    </row>
    <row r="127" spans="4:19" ht="27" x14ac:dyDescent="0.2">
      <c r="D127" s="240" t="s">
        <v>625</v>
      </c>
      <c r="E127" s="209" t="s">
        <v>26</v>
      </c>
      <c r="F127" s="209" t="s">
        <v>26</v>
      </c>
      <c r="G127" s="209" t="s">
        <v>26</v>
      </c>
      <c r="H127" s="209" t="s">
        <v>26</v>
      </c>
      <c r="I127" s="209" t="s">
        <v>26</v>
      </c>
      <c r="J127" s="209" t="s">
        <v>26</v>
      </c>
      <c r="K127" s="209" t="s">
        <v>26</v>
      </c>
      <c r="L127" s="209" t="s">
        <v>26</v>
      </c>
      <c r="M127" s="209" t="s">
        <v>26</v>
      </c>
      <c r="N127" s="209" t="s">
        <v>26</v>
      </c>
      <c r="O127" s="209" t="s">
        <v>26</v>
      </c>
      <c r="P127" s="209" t="s">
        <v>26</v>
      </c>
      <c r="Q127" s="209" t="s">
        <v>26</v>
      </c>
      <c r="R127" s="209" t="s">
        <v>26</v>
      </c>
      <c r="S127" s="209" t="s">
        <v>26</v>
      </c>
    </row>
    <row r="128" spans="4:19" ht="12.75" x14ac:dyDescent="0.2">
      <c r="D128" s="241" t="s">
        <v>626</v>
      </c>
      <c r="E128" s="209">
        <v>839.75652173913045</v>
      </c>
      <c r="F128" s="209">
        <v>1488.6493506493507</v>
      </c>
      <c r="G128" s="209">
        <v>1546.9767441860465</v>
      </c>
      <c r="H128" s="209">
        <v>2374.6750000000002</v>
      </c>
      <c r="I128" s="209">
        <v>463.08333333333331</v>
      </c>
      <c r="J128" s="209">
        <v>540.36111111111109</v>
      </c>
      <c r="K128" s="209">
        <v>76.251207729468604</v>
      </c>
      <c r="L128" s="209">
        <v>113.21656050955414</v>
      </c>
      <c r="M128" s="209">
        <v>91.279220779220779</v>
      </c>
      <c r="N128" s="209">
        <v>113.47402597402598</v>
      </c>
      <c r="O128" s="209">
        <v>32.584905660377359</v>
      </c>
      <c r="P128" s="209">
        <v>100</v>
      </c>
      <c r="Q128" s="209">
        <v>2.5802113916617735</v>
      </c>
      <c r="R128" s="209">
        <v>2.5857704059362723</v>
      </c>
      <c r="S128" s="209">
        <v>2.6653399668325042</v>
      </c>
    </row>
    <row r="129" spans="4:19" ht="12.75" x14ac:dyDescent="0.2">
      <c r="D129" s="241" t="s">
        <v>627</v>
      </c>
      <c r="E129" s="209">
        <v>326.44545454545454</v>
      </c>
      <c r="F129" s="209">
        <v>460.546875</v>
      </c>
      <c r="G129" s="209">
        <v>581.66666666666663</v>
      </c>
      <c r="H129" s="209">
        <v>657.05714285714282</v>
      </c>
      <c r="I129" s="209">
        <v>187.83928571428572</v>
      </c>
      <c r="J129" s="209">
        <v>228</v>
      </c>
      <c r="K129" s="209">
        <v>33.916666666666664</v>
      </c>
      <c r="L129" s="209">
        <v>47.098591549295776</v>
      </c>
      <c r="M129" s="209">
        <v>40.194029850746269</v>
      </c>
      <c r="N129" s="209">
        <v>47.143884892086334</v>
      </c>
      <c r="O129" s="209">
        <v>15.630434782608695</v>
      </c>
      <c r="P129" s="209">
        <v>45</v>
      </c>
      <c r="Q129" s="209">
        <v>1.3921498019445444</v>
      </c>
      <c r="R129" s="209">
        <v>1.3963059472716126</v>
      </c>
      <c r="S129" s="209">
        <v>1.6803363518758085</v>
      </c>
    </row>
    <row r="130" spans="4:19" ht="12.75" x14ac:dyDescent="0.2">
      <c r="D130" s="241" t="s">
        <v>628</v>
      </c>
      <c r="E130" s="209">
        <v>73633.894736842107</v>
      </c>
      <c r="F130" s="209">
        <v>84900</v>
      </c>
      <c r="G130" s="209">
        <v>98340.357142857145</v>
      </c>
      <c r="H130" s="209">
        <v>100977.25</v>
      </c>
      <c r="I130" s="209">
        <v>4455.8</v>
      </c>
      <c r="J130" s="209">
        <v>31309.166666666668</v>
      </c>
      <c r="K130" s="209">
        <v>36.618181818181817</v>
      </c>
      <c r="L130" s="209">
        <v>51</v>
      </c>
      <c r="M130" s="209">
        <v>45.428571428571431</v>
      </c>
      <c r="N130" s="209" t="s">
        <v>25</v>
      </c>
      <c r="O130" s="209">
        <v>27.481481481481481</v>
      </c>
      <c r="P130" s="209" t="s">
        <v>25</v>
      </c>
      <c r="Q130" s="209">
        <v>2.2931877729257644</v>
      </c>
      <c r="R130" s="209">
        <v>2.288403361344538</v>
      </c>
      <c r="S130" s="209">
        <v>2.0762999090683643</v>
      </c>
    </row>
    <row r="131" spans="4:19" ht="12.75" x14ac:dyDescent="0.2">
      <c r="D131" s="239" t="s">
        <v>629</v>
      </c>
      <c r="E131" s="209">
        <v>467808.125</v>
      </c>
      <c r="F131" s="209">
        <v>1499197</v>
      </c>
      <c r="G131" s="209">
        <v>1833454</v>
      </c>
      <c r="H131" s="209" t="s">
        <v>25</v>
      </c>
      <c r="I131" s="209">
        <v>46879.666666666664</v>
      </c>
      <c r="J131" s="209" t="s">
        <v>25</v>
      </c>
      <c r="K131" s="209">
        <v>418.83018867924528</v>
      </c>
      <c r="L131" s="209">
        <v>945.86666666666667</v>
      </c>
      <c r="M131" s="209">
        <v>552.44827586206895</v>
      </c>
      <c r="N131" s="209" t="s">
        <v>25</v>
      </c>
      <c r="O131" s="209">
        <v>257.375</v>
      </c>
      <c r="P131" s="209" t="s">
        <v>25</v>
      </c>
      <c r="Q131" s="209">
        <v>30.369757754681117</v>
      </c>
      <c r="R131" s="209">
        <v>31.5779061476549</v>
      </c>
      <c r="S131" s="209">
        <v>29.975331561256205</v>
      </c>
    </row>
    <row r="132" spans="4:19" ht="56.25" customHeight="1" x14ac:dyDescent="0.2">
      <c r="D132" s="242" t="s">
        <v>882</v>
      </c>
      <c r="E132" s="279">
        <f>0.102*1000</f>
        <v>102</v>
      </c>
      <c r="F132" s="279">
        <f>0.249*1000</f>
        <v>249</v>
      </c>
      <c r="G132" s="279">
        <f>0.035*1000</f>
        <v>35</v>
      </c>
      <c r="H132" s="279">
        <f>0.154*1000</f>
        <v>154</v>
      </c>
      <c r="I132" s="279">
        <f>0.067*1000</f>
        <v>67</v>
      </c>
      <c r="J132" s="279">
        <f>0.091*1000</f>
        <v>91</v>
      </c>
      <c r="K132" s="279">
        <f>0.16*1000</f>
        <v>160</v>
      </c>
      <c r="L132" s="279">
        <f>0.266*1000</f>
        <v>266</v>
      </c>
      <c r="M132" s="279">
        <f>0.134*1000</f>
        <v>134</v>
      </c>
      <c r="N132" s="279">
        <f>0.247*1000</f>
        <v>247</v>
      </c>
      <c r="O132" s="279">
        <f>0.026*1000</f>
        <v>26</v>
      </c>
      <c r="P132" s="279">
        <f>0.019*1000</f>
        <v>19</v>
      </c>
      <c r="Q132" s="209" t="s">
        <v>26</v>
      </c>
      <c r="R132" s="209" t="s">
        <v>26</v>
      </c>
      <c r="S132" s="209" t="s">
        <v>26</v>
      </c>
    </row>
    <row r="133" spans="4:19" ht="55.5" customHeight="1" x14ac:dyDescent="0.2">
      <c r="D133" s="242" t="s">
        <v>883</v>
      </c>
      <c r="E133" s="279">
        <f>0.212*1000</f>
        <v>212</v>
      </c>
      <c r="F133" s="279">
        <f>0.261*1000</f>
        <v>261</v>
      </c>
      <c r="G133" s="279">
        <f>0.071*1000</f>
        <v>71</v>
      </c>
      <c r="H133" s="279">
        <f>0.156*1000</f>
        <v>156</v>
      </c>
      <c r="I133" s="279">
        <f>0.141*1000</f>
        <v>141</v>
      </c>
      <c r="J133" s="279">
        <f>0.104*1000</f>
        <v>104</v>
      </c>
      <c r="K133" s="279">
        <f>0.474*1000</f>
        <v>474</v>
      </c>
      <c r="L133" s="279">
        <f>0.246*1000</f>
        <v>246</v>
      </c>
      <c r="M133" s="279">
        <f>0.378*1000</f>
        <v>378</v>
      </c>
      <c r="N133" s="279">
        <f>0.233*1000</f>
        <v>233</v>
      </c>
      <c r="O133" s="279">
        <f>0.096*1000</f>
        <v>96</v>
      </c>
      <c r="P133" s="279">
        <f>0.013*1000</f>
        <v>13</v>
      </c>
      <c r="Q133" s="209" t="s">
        <v>26</v>
      </c>
      <c r="R133" s="209" t="s">
        <v>26</v>
      </c>
      <c r="S133" s="209" t="s">
        <v>26</v>
      </c>
    </row>
    <row r="134" spans="4:19" ht="12.75" x14ac:dyDescent="0.2">
      <c r="D134" s="291" t="s">
        <v>630</v>
      </c>
      <c r="E134" s="291"/>
      <c r="F134" s="291"/>
      <c r="G134" s="291"/>
      <c r="H134" s="291"/>
      <c r="I134" s="291"/>
      <c r="J134" s="291"/>
      <c r="K134" s="291"/>
      <c r="L134" s="243"/>
      <c r="M134" s="243"/>
      <c r="N134" s="243"/>
      <c r="O134" s="243"/>
      <c r="P134" s="243"/>
      <c r="Q134" s="243"/>
      <c r="R134" s="243"/>
      <c r="S134" s="243"/>
    </row>
    <row r="135" spans="4:19" ht="51.75" customHeight="1" x14ac:dyDescent="0.2">
      <c r="D135" s="292" t="s">
        <v>631</v>
      </c>
      <c r="E135" s="292"/>
      <c r="F135" s="292"/>
      <c r="G135" s="292"/>
      <c r="H135" s="292"/>
      <c r="I135" s="292"/>
      <c r="J135" s="292"/>
      <c r="K135" s="292"/>
      <c r="L135" s="244"/>
      <c r="M135" s="244"/>
      <c r="N135" s="244"/>
      <c r="O135" s="244"/>
      <c r="P135" s="244"/>
      <c r="Q135" s="244"/>
      <c r="R135" s="244"/>
      <c r="S135" s="244"/>
    </row>
    <row r="136" spans="4:19" ht="27" customHeight="1" x14ac:dyDescent="0.2">
      <c r="D136" s="292" t="s">
        <v>632</v>
      </c>
      <c r="E136" s="292"/>
      <c r="F136" s="292"/>
      <c r="G136" s="292"/>
      <c r="H136" s="292"/>
      <c r="I136" s="292"/>
      <c r="J136" s="292"/>
      <c r="K136" s="292"/>
      <c r="L136" s="244"/>
      <c r="M136" s="244"/>
      <c r="N136" s="244"/>
      <c r="O136" s="244"/>
      <c r="P136" s="244"/>
      <c r="Q136" s="244"/>
      <c r="R136" s="244"/>
      <c r="S136" s="244"/>
    </row>
    <row r="137" spans="4:19" ht="12.75" x14ac:dyDescent="0.2">
      <c r="D137" s="286" t="s">
        <v>633</v>
      </c>
      <c r="E137" s="286"/>
      <c r="F137" s="286"/>
      <c r="G137" s="286"/>
      <c r="H137" s="286"/>
      <c r="I137" s="286"/>
      <c r="J137" s="286"/>
      <c r="K137" s="286"/>
      <c r="L137" s="245"/>
      <c r="M137" s="245"/>
      <c r="N137" s="245"/>
      <c r="O137" s="245"/>
      <c r="P137" s="245"/>
      <c r="Q137" s="245"/>
      <c r="R137" s="245"/>
      <c r="S137" s="245"/>
    </row>
    <row r="138" spans="4:19" ht="12.75" x14ac:dyDescent="0.2">
      <c r="D138" s="286" t="s">
        <v>634</v>
      </c>
      <c r="E138" s="286"/>
      <c r="F138" s="286"/>
      <c r="G138" s="286"/>
      <c r="H138" s="286"/>
      <c r="I138" s="286"/>
      <c r="J138" s="286"/>
      <c r="K138" s="286"/>
      <c r="L138" s="245"/>
      <c r="M138" s="245"/>
      <c r="N138" s="245"/>
      <c r="O138" s="245"/>
      <c r="P138" s="245"/>
      <c r="Q138" s="245"/>
      <c r="R138" s="245"/>
      <c r="S138" s="245"/>
    </row>
    <row r="139" spans="4:19" x14ac:dyDescent="0.25">
      <c r="D139" s="28"/>
    </row>
    <row r="140" spans="4:19" x14ac:dyDescent="0.25">
      <c r="D140" s="28"/>
    </row>
    <row r="141" spans="4:19" x14ac:dyDescent="0.25">
      <c r="D141" s="28"/>
    </row>
    <row r="142" spans="4:19" x14ac:dyDescent="0.25">
      <c r="D142" s="28"/>
    </row>
    <row r="143" spans="4:19" x14ac:dyDescent="0.25">
      <c r="D143" s="28"/>
    </row>
    <row r="144" spans="4:19" x14ac:dyDescent="0.25">
      <c r="D144" s="28"/>
    </row>
    <row r="145" spans="4:4" x14ac:dyDescent="0.25">
      <c r="D145" s="28"/>
    </row>
    <row r="146" spans="4:4" x14ac:dyDescent="0.25">
      <c r="D146" s="28"/>
    </row>
    <row r="147" spans="4:4" x14ac:dyDescent="0.25">
      <c r="D147" s="28"/>
    </row>
    <row r="148" spans="4:4" x14ac:dyDescent="0.25">
      <c r="D148" s="28"/>
    </row>
    <row r="149" spans="4:4" x14ac:dyDescent="0.25">
      <c r="D149" s="28"/>
    </row>
    <row r="150" spans="4:4" x14ac:dyDescent="0.25">
      <c r="D150" s="28"/>
    </row>
    <row r="151" spans="4:4" x14ac:dyDescent="0.25">
      <c r="D151" s="28"/>
    </row>
  </sheetData>
  <mergeCells count="18">
    <mergeCell ref="E1:S1"/>
    <mergeCell ref="D2:S2"/>
    <mergeCell ref="D3:D7"/>
    <mergeCell ref="E3:F4"/>
    <mergeCell ref="G3:J3"/>
    <mergeCell ref="K3:L4"/>
    <mergeCell ref="M3:P3"/>
    <mergeCell ref="Q3:Q4"/>
    <mergeCell ref="R3:S4"/>
    <mergeCell ref="G4:H4"/>
    <mergeCell ref="D137:K137"/>
    <mergeCell ref="D138:K138"/>
    <mergeCell ref="I4:J4"/>
    <mergeCell ref="M4:N4"/>
    <mergeCell ref="O4:P4"/>
    <mergeCell ref="D134:K134"/>
    <mergeCell ref="D135:K135"/>
    <mergeCell ref="D136:K136"/>
  </mergeCells>
  <pageMargins left="0.51181102362204722" right="0.51181102362204722" top="0.74803149606299213" bottom="0.74803149606299213" header="0.31496062992125984" footer="0.31496062992125984"/>
  <pageSetup paperSize="9" scale="7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59765625" style="1" customWidth="1"/>
    <col min="6" max="6" width="8.2968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810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2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 t="s">
        <v>26</v>
      </c>
      <c r="F9" s="10" t="s">
        <v>26</v>
      </c>
      <c r="G9" s="10" t="s">
        <v>26</v>
      </c>
      <c r="H9" s="10" t="s">
        <v>26</v>
      </c>
      <c r="I9" s="10" t="s">
        <v>26</v>
      </c>
      <c r="J9" s="10" t="s">
        <v>26</v>
      </c>
      <c r="K9" s="10" t="s">
        <v>26</v>
      </c>
      <c r="L9" s="10" t="s">
        <v>26</v>
      </c>
      <c r="M9" s="10">
        <v>282.07058999999992</v>
      </c>
    </row>
    <row r="10" spans="4:14" ht="15.75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" t="s">
        <v>26</v>
      </c>
      <c r="M10" s="12">
        <v>282.07058999999992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5.7953000000000001</v>
      </c>
    </row>
    <row r="12" spans="4:14" ht="1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6.4791220000000003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7.6299080000000004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13.22879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8.0101509999999969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10.786833999999999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8.3190690000000025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8.168922000000002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5.8630340000000007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5.1510059999999989</v>
      </c>
    </row>
    <row r="21" spans="4:13" ht="15.75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26.530346000000002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4.0278839999999994</v>
      </c>
    </row>
    <row r="23" spans="4:13" ht="15.75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13.529773999999996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6.6977279999999997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9.5446420000000014</v>
      </c>
    </row>
    <row r="26" spans="4:13" ht="15.75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35.379542000000001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12.346303000000001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6.0203630000000006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6.145258000000001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13.406535999999999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5.3015589999999992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5.7969880000000007</v>
      </c>
    </row>
    <row r="33" spans="4:13" ht="15.75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23.698692999999999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4.8976870000000012</v>
      </c>
    </row>
    <row r="35" spans="4:13" ht="15.75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11.640115000000002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4.0006260000000022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2.6677400000000007</v>
      </c>
    </row>
    <row r="38" spans="4:13" ht="15.75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11.006669999999998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59765625" style="1" customWidth="1"/>
    <col min="6" max="6" width="8.199218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811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2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 t="s">
        <v>26</v>
      </c>
      <c r="F9" s="10" t="s">
        <v>26</v>
      </c>
      <c r="G9" s="10" t="s">
        <v>26</v>
      </c>
      <c r="H9" s="10" t="s">
        <v>26</v>
      </c>
      <c r="I9" s="10" t="s">
        <v>26</v>
      </c>
      <c r="J9" s="10" t="s">
        <v>26</v>
      </c>
      <c r="K9" s="10" t="s">
        <v>26</v>
      </c>
      <c r="L9" s="10" t="s">
        <v>26</v>
      </c>
      <c r="M9" s="10">
        <v>145.43028900000004</v>
      </c>
    </row>
    <row r="10" spans="4:14" ht="15.75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" t="s">
        <v>26</v>
      </c>
      <c r="M10" s="12">
        <v>145.43028900000004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2.3527999999999998</v>
      </c>
    </row>
    <row r="12" spans="4:14" ht="16.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3.7663050000000005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2.7032729999999998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8.2970810000000004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2.9743680000000015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7.1588730000000007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3.683733000000001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4.332694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3.0027400000000002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2.5360610000000006</v>
      </c>
    </row>
    <row r="21" spans="4:13" ht="15.75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16.128756000000003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1.9569190000000003</v>
      </c>
    </row>
    <row r="23" spans="4:13" ht="15.75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5.6799809999999997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4.0395290000000026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5.0535380000000005</v>
      </c>
    </row>
    <row r="26" spans="4:13" ht="15.75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25.853043000000007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4.3850900000000008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4.5213510000000001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2.8267550000000008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5.015051999999999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2.5200849999999999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2.5868310000000001</v>
      </c>
    </row>
    <row r="33" spans="4:13" ht="15.75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5.9461209999999998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2.1334609999999996</v>
      </c>
    </row>
    <row r="35" spans="4:13" ht="15.75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6.557965000000002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1.8827310000000002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1.2886090000000001</v>
      </c>
    </row>
    <row r="38" spans="4:13" ht="15.75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6.2465440000000028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796875" style="1" customWidth="1"/>
    <col min="6" max="6" width="8.2968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812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12.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 t="s">
        <v>26</v>
      </c>
      <c r="F9" s="10" t="s">
        <v>26</v>
      </c>
      <c r="G9" s="10" t="s">
        <v>26</v>
      </c>
      <c r="H9" s="10" t="s">
        <v>26</v>
      </c>
      <c r="I9" s="10" t="s">
        <v>26</v>
      </c>
      <c r="J9" s="10" t="s">
        <v>25</v>
      </c>
      <c r="K9" s="10" t="s">
        <v>26</v>
      </c>
      <c r="L9" s="10" t="s">
        <v>25</v>
      </c>
      <c r="M9" s="10">
        <v>125.63913400000001</v>
      </c>
    </row>
    <row r="10" spans="4:14" ht="15.75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25</v>
      </c>
      <c r="K10" s="12" t="s">
        <v>26</v>
      </c>
      <c r="L10" s="12" t="s">
        <v>25</v>
      </c>
      <c r="M10" s="12">
        <v>125.63913400000001</v>
      </c>
    </row>
    <row r="11" spans="4:14" ht="15.75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3.5914999999999999</v>
      </c>
    </row>
    <row r="12" spans="4:14" ht="14.2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2.9059999999999997</v>
      </c>
    </row>
    <row r="13" spans="4:14" ht="15.75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4.6665000000000001</v>
      </c>
    </row>
    <row r="14" spans="4:14" ht="15.75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9.6131430000000009</v>
      </c>
    </row>
    <row r="15" spans="4:14" ht="15.75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1.6811639999999999</v>
      </c>
    </row>
    <row r="16" spans="4:14" ht="15.75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1.6948440000000002</v>
      </c>
    </row>
    <row r="17" spans="4:13" ht="15.75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3.1493060000000002</v>
      </c>
    </row>
    <row r="18" spans="4:13" ht="15.75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7.452191</v>
      </c>
    </row>
    <row r="19" spans="4:13" ht="15.75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0.9605999999999999</v>
      </c>
    </row>
    <row r="20" spans="4:13" ht="15.75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1.8428289999999998</v>
      </c>
    </row>
    <row r="21" spans="4:13" ht="15.75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26</v>
      </c>
      <c r="L21" s="12" t="s">
        <v>25</v>
      </c>
      <c r="M21" s="12">
        <v>10.70735</v>
      </c>
    </row>
    <row r="22" spans="4:13" ht="15.75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3.971549</v>
      </c>
    </row>
    <row r="23" spans="4:13" ht="15.75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8.2831399999999995</v>
      </c>
    </row>
    <row r="24" spans="4:13" ht="15.75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3.5367660000000001</v>
      </c>
    </row>
    <row r="25" spans="4:13" ht="15.75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7.323360000000001</v>
      </c>
    </row>
    <row r="26" spans="4:13" ht="15.75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11.289673000000001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1.2141999999999999</v>
      </c>
    </row>
    <row r="28" spans="4:13" ht="15.75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0.97299999999999998</v>
      </c>
    </row>
    <row r="29" spans="4:13" ht="15.75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4.2276999999999996</v>
      </c>
    </row>
    <row r="30" spans="4:13" ht="15.75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3.1201999999999996</v>
      </c>
    </row>
    <row r="31" spans="4:13" ht="15.75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6.4568790000000007</v>
      </c>
    </row>
    <row r="32" spans="4:13" ht="15.75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3.1726999999999999</v>
      </c>
    </row>
    <row r="33" spans="4:13" ht="15.75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10.990964999999999</v>
      </c>
    </row>
    <row r="34" spans="4:13" ht="15.75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3.141448</v>
      </c>
    </row>
    <row r="35" spans="4:13" ht="15.75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1.7878080000000001</v>
      </c>
    </row>
    <row r="36" spans="4:13" ht="15.75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1.3985000000000001</v>
      </c>
    </row>
    <row r="37" spans="4:13" ht="15.75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1.5677909999999999</v>
      </c>
    </row>
    <row r="38" spans="4:13" ht="15.75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4.9180279999999996</v>
      </c>
    </row>
    <row r="39" spans="4:13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8984375" style="1" customWidth="1"/>
    <col min="5" max="5" width="13.796875" style="1" customWidth="1"/>
    <col min="6" max="6" width="8.398437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813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60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5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105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46006.5</v>
      </c>
      <c r="F9" s="10">
        <v>37399.699999999997</v>
      </c>
      <c r="G9" s="10">
        <v>8456.7999999999993</v>
      </c>
      <c r="H9" s="10">
        <v>7602.8</v>
      </c>
      <c r="I9" s="10">
        <v>854</v>
      </c>
      <c r="J9" s="10">
        <v>5577</v>
      </c>
      <c r="K9" s="10">
        <v>5492</v>
      </c>
      <c r="L9" s="10">
        <v>85</v>
      </c>
      <c r="M9" s="10">
        <v>13334.054416999999</v>
      </c>
    </row>
    <row r="10" spans="4:14" ht="15.75" x14ac:dyDescent="0.25">
      <c r="D10" s="11" t="s">
        <v>22</v>
      </c>
      <c r="E10" s="12" t="s">
        <v>25</v>
      </c>
      <c r="F10" s="12" t="s">
        <v>25</v>
      </c>
      <c r="G10" s="12">
        <v>8456.7999999999993</v>
      </c>
      <c r="H10" s="12">
        <v>7602.8</v>
      </c>
      <c r="I10" s="12">
        <v>854</v>
      </c>
      <c r="J10" s="12">
        <v>5577</v>
      </c>
      <c r="K10" s="12">
        <v>5492</v>
      </c>
      <c r="L10" s="12">
        <v>85</v>
      </c>
      <c r="M10" s="12">
        <v>13334.054416999999</v>
      </c>
    </row>
    <row r="11" spans="4:14" ht="15.75" x14ac:dyDescent="0.25">
      <c r="D11" s="13" t="s">
        <v>23</v>
      </c>
      <c r="E11" s="12">
        <v>3238.7</v>
      </c>
      <c r="F11" s="12" t="s">
        <v>25</v>
      </c>
      <c r="G11" s="12" t="s">
        <v>25</v>
      </c>
      <c r="H11" s="12" t="s">
        <v>25</v>
      </c>
      <c r="I11" s="12" t="s">
        <v>26</v>
      </c>
      <c r="J11" s="12">
        <v>295</v>
      </c>
      <c r="K11" s="12">
        <v>295</v>
      </c>
      <c r="L11" s="12" t="s">
        <v>26</v>
      </c>
      <c r="M11" s="12">
        <v>708.83979999999997</v>
      </c>
    </row>
    <row r="12" spans="4:14" ht="13.5" customHeight="1" x14ac:dyDescent="0.25">
      <c r="D12" s="13" t="s">
        <v>24</v>
      </c>
      <c r="E12" s="12">
        <v>2074</v>
      </c>
      <c r="F12" s="12">
        <v>2074</v>
      </c>
      <c r="G12" s="12" t="s">
        <v>26</v>
      </c>
      <c r="H12" s="12" t="s">
        <v>26</v>
      </c>
      <c r="I12" s="12" t="s">
        <v>26</v>
      </c>
      <c r="J12" s="12">
        <v>113</v>
      </c>
      <c r="K12" s="12">
        <v>113</v>
      </c>
      <c r="L12" s="12" t="s">
        <v>26</v>
      </c>
      <c r="M12" s="12">
        <v>109.16287700000001</v>
      </c>
    </row>
    <row r="13" spans="4:14" ht="15.75" x14ac:dyDescent="0.25">
      <c r="D13" s="13" t="s">
        <v>27</v>
      </c>
      <c r="E13" s="12">
        <v>798</v>
      </c>
      <c r="F13" s="12" t="s">
        <v>25</v>
      </c>
      <c r="G13" s="12" t="s">
        <v>25</v>
      </c>
      <c r="H13" s="12" t="s">
        <v>25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835.35591599999998</v>
      </c>
    </row>
    <row r="14" spans="4:14" ht="15.75" x14ac:dyDescent="0.25">
      <c r="D14" s="13" t="s">
        <v>28</v>
      </c>
      <c r="E14" s="12">
        <v>3465</v>
      </c>
      <c r="F14" s="12" t="s">
        <v>25</v>
      </c>
      <c r="G14" s="12" t="s">
        <v>25</v>
      </c>
      <c r="H14" s="12" t="s">
        <v>25</v>
      </c>
      <c r="I14" s="12" t="s">
        <v>25</v>
      </c>
      <c r="J14" s="12">
        <v>142</v>
      </c>
      <c r="K14" s="12">
        <v>142</v>
      </c>
      <c r="L14" s="12" t="s">
        <v>26</v>
      </c>
      <c r="M14" s="12">
        <v>643.83369799999991</v>
      </c>
    </row>
    <row r="15" spans="4:14" ht="15.75" x14ac:dyDescent="0.25">
      <c r="D15" s="13" t="s">
        <v>29</v>
      </c>
      <c r="E15" s="12">
        <v>4989</v>
      </c>
      <c r="F15" s="12" t="s">
        <v>25</v>
      </c>
      <c r="G15" s="12" t="s">
        <v>25</v>
      </c>
      <c r="H15" s="12" t="s">
        <v>25</v>
      </c>
      <c r="I15" s="12" t="s">
        <v>26</v>
      </c>
      <c r="J15" s="12">
        <v>405</v>
      </c>
      <c r="K15" s="12">
        <v>405</v>
      </c>
      <c r="L15" s="12" t="s">
        <v>26</v>
      </c>
      <c r="M15" s="12">
        <v>216.31534100000002</v>
      </c>
    </row>
    <row r="16" spans="4:14" ht="15.75" x14ac:dyDescent="0.25">
      <c r="D16" s="13" t="s">
        <v>30</v>
      </c>
      <c r="E16" s="12">
        <v>9419</v>
      </c>
      <c r="F16" s="12">
        <v>8339</v>
      </c>
      <c r="G16" s="12">
        <v>1080</v>
      </c>
      <c r="H16" s="12" t="s">
        <v>25</v>
      </c>
      <c r="I16" s="12" t="s">
        <v>25</v>
      </c>
      <c r="J16" s="12">
        <v>216</v>
      </c>
      <c r="K16" s="12">
        <v>216</v>
      </c>
      <c r="L16" s="12" t="s">
        <v>26</v>
      </c>
      <c r="M16" s="12">
        <v>40.576452000000003</v>
      </c>
    </row>
    <row r="17" spans="4:13" ht="15.75" x14ac:dyDescent="0.25">
      <c r="D17" s="13" t="s">
        <v>31</v>
      </c>
      <c r="E17" s="12" t="s">
        <v>25</v>
      </c>
      <c r="F17" s="12" t="s">
        <v>25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230.63335300000003</v>
      </c>
    </row>
    <row r="18" spans="4:13" ht="15.75" x14ac:dyDescent="0.25">
      <c r="D18" s="13" t="s">
        <v>32</v>
      </c>
      <c r="E18" s="12" t="s">
        <v>25</v>
      </c>
      <c r="F18" s="12" t="s">
        <v>25</v>
      </c>
      <c r="G18" s="12" t="s">
        <v>26</v>
      </c>
      <c r="H18" s="12" t="s">
        <v>26</v>
      </c>
      <c r="I18" s="12" t="s">
        <v>26</v>
      </c>
      <c r="J18" s="12">
        <v>267</v>
      </c>
      <c r="K18" s="12">
        <v>267</v>
      </c>
      <c r="L18" s="12" t="s">
        <v>26</v>
      </c>
      <c r="M18" s="12">
        <v>308.32298399999996</v>
      </c>
    </row>
    <row r="19" spans="4:13" ht="15.75" x14ac:dyDescent="0.25">
      <c r="D19" s="13" t="s">
        <v>33</v>
      </c>
      <c r="E19" s="12">
        <v>122</v>
      </c>
      <c r="F19" s="12" t="s">
        <v>26</v>
      </c>
      <c r="G19" s="12">
        <v>122</v>
      </c>
      <c r="H19" s="12" t="s">
        <v>25</v>
      </c>
      <c r="I19" s="12" t="s">
        <v>25</v>
      </c>
      <c r="J19" s="12">
        <v>308</v>
      </c>
      <c r="K19" s="12" t="s">
        <v>25</v>
      </c>
      <c r="L19" s="12" t="s">
        <v>25</v>
      </c>
      <c r="M19" s="12">
        <v>511.21844100000004</v>
      </c>
    </row>
    <row r="20" spans="4:13" ht="15.75" x14ac:dyDescent="0.25">
      <c r="D20" s="13" t="s">
        <v>34</v>
      </c>
      <c r="E20" s="12">
        <v>1875</v>
      </c>
      <c r="F20" s="12" t="s">
        <v>25</v>
      </c>
      <c r="G20" s="12" t="s">
        <v>25</v>
      </c>
      <c r="H20" s="12" t="s">
        <v>25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666.85411499999998</v>
      </c>
    </row>
    <row r="21" spans="4:13" ht="15.75" x14ac:dyDescent="0.25">
      <c r="D21" s="13" t="s">
        <v>35</v>
      </c>
      <c r="E21" s="12">
        <v>668</v>
      </c>
      <c r="F21" s="12" t="s">
        <v>25</v>
      </c>
      <c r="G21" s="12" t="s">
        <v>25</v>
      </c>
      <c r="H21" s="12" t="s">
        <v>25</v>
      </c>
      <c r="I21" s="12" t="s">
        <v>26</v>
      </c>
      <c r="J21" s="12">
        <v>387</v>
      </c>
      <c r="K21" s="12" t="s">
        <v>25</v>
      </c>
      <c r="L21" s="12" t="s">
        <v>25</v>
      </c>
      <c r="M21" s="12">
        <v>276.86263499999995</v>
      </c>
    </row>
    <row r="22" spans="4:13" ht="15.75" x14ac:dyDescent="0.25">
      <c r="D22" s="13" t="s">
        <v>36</v>
      </c>
      <c r="E22" s="12" t="s">
        <v>25</v>
      </c>
      <c r="F22" s="12" t="s">
        <v>25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115.81448999999999</v>
      </c>
    </row>
    <row r="23" spans="4:13" ht="15.75" x14ac:dyDescent="0.25">
      <c r="D23" s="13" t="s">
        <v>37</v>
      </c>
      <c r="E23" s="12">
        <v>1016</v>
      </c>
      <c r="F23" s="12" t="s">
        <v>25</v>
      </c>
      <c r="G23" s="12" t="s">
        <v>25</v>
      </c>
      <c r="H23" s="12" t="s">
        <v>25</v>
      </c>
      <c r="I23" s="12" t="s">
        <v>26</v>
      </c>
      <c r="J23" s="12">
        <v>389</v>
      </c>
      <c r="K23" s="12">
        <v>389</v>
      </c>
      <c r="L23" s="12" t="s">
        <v>26</v>
      </c>
      <c r="M23" s="12">
        <v>932.55722199999991</v>
      </c>
    </row>
    <row r="24" spans="4:13" ht="15.75" x14ac:dyDescent="0.25">
      <c r="D24" s="13" t="s">
        <v>38</v>
      </c>
      <c r="E24" s="12" t="s">
        <v>25</v>
      </c>
      <c r="F24" s="12" t="s">
        <v>25</v>
      </c>
      <c r="G24" s="12" t="s">
        <v>25</v>
      </c>
      <c r="H24" s="12" t="s">
        <v>25</v>
      </c>
      <c r="I24" s="12" t="s">
        <v>26</v>
      </c>
      <c r="J24" s="12" t="s">
        <v>25</v>
      </c>
      <c r="K24" s="12" t="s">
        <v>25</v>
      </c>
      <c r="L24" s="12" t="s">
        <v>26</v>
      </c>
      <c r="M24" s="12">
        <v>297.938605</v>
      </c>
    </row>
    <row r="25" spans="4:13" ht="15.75" x14ac:dyDescent="0.25">
      <c r="D25" s="13" t="s">
        <v>39</v>
      </c>
      <c r="E25" s="12">
        <v>2002.8</v>
      </c>
      <c r="F25" s="12">
        <v>1335</v>
      </c>
      <c r="G25" s="12">
        <v>667.8</v>
      </c>
      <c r="H25" s="12">
        <v>667.8</v>
      </c>
      <c r="I25" s="12" t="s">
        <v>26</v>
      </c>
      <c r="J25" s="12">
        <v>126</v>
      </c>
      <c r="K25" s="12">
        <v>126</v>
      </c>
      <c r="L25" s="12" t="s">
        <v>26</v>
      </c>
      <c r="M25" s="12">
        <v>186.932773</v>
      </c>
    </row>
    <row r="26" spans="4:13" ht="15.75" x14ac:dyDescent="0.25">
      <c r="D26" s="13" t="s">
        <v>40</v>
      </c>
      <c r="E26" s="12">
        <v>406</v>
      </c>
      <c r="F26" s="12">
        <v>406</v>
      </c>
      <c r="G26" s="12" t="s">
        <v>26</v>
      </c>
      <c r="H26" s="12" t="s">
        <v>26</v>
      </c>
      <c r="I26" s="12" t="s">
        <v>26</v>
      </c>
      <c r="J26" s="12">
        <v>51</v>
      </c>
      <c r="K26" s="12">
        <v>51</v>
      </c>
      <c r="L26" s="12" t="s">
        <v>26</v>
      </c>
      <c r="M26" s="12">
        <v>721.60889899999995</v>
      </c>
    </row>
    <row r="27" spans="4:13" ht="15.75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>
        <v>446</v>
      </c>
      <c r="K27" s="12">
        <v>446</v>
      </c>
      <c r="L27" s="12" t="s">
        <v>26</v>
      </c>
      <c r="M27" s="12">
        <v>272.62275499999998</v>
      </c>
    </row>
    <row r="28" spans="4:13" ht="15.75" x14ac:dyDescent="0.25">
      <c r="D28" s="13" t="s">
        <v>42</v>
      </c>
      <c r="E28" s="12" t="s">
        <v>25</v>
      </c>
      <c r="F28" s="12" t="s">
        <v>26</v>
      </c>
      <c r="G28" s="12" t="s">
        <v>25</v>
      </c>
      <c r="H28" s="12" t="s">
        <v>25</v>
      </c>
      <c r="I28" s="12" t="s">
        <v>25</v>
      </c>
      <c r="J28" s="12">
        <v>85</v>
      </c>
      <c r="K28" s="12">
        <v>85</v>
      </c>
      <c r="L28" s="12" t="s">
        <v>26</v>
      </c>
      <c r="M28" s="12">
        <v>98.042388000000017</v>
      </c>
    </row>
    <row r="29" spans="4:13" ht="15.75" x14ac:dyDescent="0.25">
      <c r="D29" s="13" t="s">
        <v>43</v>
      </c>
      <c r="E29" s="12">
        <v>555</v>
      </c>
      <c r="F29" s="12" t="s">
        <v>25</v>
      </c>
      <c r="G29" s="12" t="s">
        <v>25</v>
      </c>
      <c r="H29" s="12" t="s">
        <v>25</v>
      </c>
      <c r="I29" s="12" t="s">
        <v>26</v>
      </c>
      <c r="J29" s="12">
        <v>145</v>
      </c>
      <c r="K29" s="12">
        <v>145</v>
      </c>
      <c r="L29" s="12" t="s">
        <v>26</v>
      </c>
      <c r="M29" s="12">
        <v>489.95138100000003</v>
      </c>
    </row>
    <row r="30" spans="4:13" ht="15.75" x14ac:dyDescent="0.25">
      <c r="D30" s="13" t="s">
        <v>44</v>
      </c>
      <c r="E30" s="12">
        <v>1707</v>
      </c>
      <c r="F30" s="12" t="s">
        <v>25</v>
      </c>
      <c r="G30" s="12" t="s">
        <v>25</v>
      </c>
      <c r="H30" s="12" t="s">
        <v>25</v>
      </c>
      <c r="I30" s="12" t="s">
        <v>25</v>
      </c>
      <c r="J30" s="12" t="s">
        <v>25</v>
      </c>
      <c r="K30" s="12" t="s">
        <v>25</v>
      </c>
      <c r="L30" s="12" t="s">
        <v>26</v>
      </c>
      <c r="M30" s="12">
        <v>849.34820500000012</v>
      </c>
    </row>
    <row r="31" spans="4:13" ht="15.75" x14ac:dyDescent="0.25">
      <c r="D31" s="13" t="s">
        <v>45</v>
      </c>
      <c r="E31" s="12" t="s">
        <v>25</v>
      </c>
      <c r="F31" s="12" t="s">
        <v>25</v>
      </c>
      <c r="G31" s="12" t="s">
        <v>25</v>
      </c>
      <c r="H31" s="12" t="s">
        <v>25</v>
      </c>
      <c r="I31" s="12" t="s">
        <v>26</v>
      </c>
      <c r="J31" s="12">
        <v>194</v>
      </c>
      <c r="K31" s="12">
        <v>194</v>
      </c>
      <c r="L31" s="12" t="s">
        <v>26</v>
      </c>
      <c r="M31" s="12">
        <v>1118.4560250000002</v>
      </c>
    </row>
    <row r="32" spans="4:13" ht="15.75" x14ac:dyDescent="0.25">
      <c r="D32" s="13" t="s">
        <v>46</v>
      </c>
      <c r="E32" s="12">
        <v>1068</v>
      </c>
      <c r="F32" s="12" t="s">
        <v>25</v>
      </c>
      <c r="G32" s="12" t="s">
        <v>25</v>
      </c>
      <c r="H32" s="12" t="s">
        <v>25</v>
      </c>
      <c r="I32" s="12" t="s">
        <v>26</v>
      </c>
      <c r="J32" s="12">
        <v>265</v>
      </c>
      <c r="K32" s="12">
        <v>265</v>
      </c>
      <c r="L32" s="12" t="s">
        <v>26</v>
      </c>
      <c r="M32" s="12">
        <v>1045.244205</v>
      </c>
    </row>
    <row r="33" spans="4:13" ht="15.75" x14ac:dyDescent="0.25">
      <c r="D33" s="13" t="s">
        <v>47</v>
      </c>
      <c r="E33" s="12">
        <v>930</v>
      </c>
      <c r="F33" s="12" t="s">
        <v>25</v>
      </c>
      <c r="G33" s="12" t="s">
        <v>25</v>
      </c>
      <c r="H33" s="12" t="s">
        <v>25</v>
      </c>
      <c r="I33" s="12" t="s">
        <v>26</v>
      </c>
      <c r="J33" s="12">
        <v>286</v>
      </c>
      <c r="K33" s="12" t="s">
        <v>25</v>
      </c>
      <c r="L33" s="12" t="s">
        <v>25</v>
      </c>
      <c r="M33" s="12">
        <v>548.21299400000009</v>
      </c>
    </row>
    <row r="34" spans="4:13" ht="15.75" x14ac:dyDescent="0.25">
      <c r="D34" s="13" t="s">
        <v>48</v>
      </c>
      <c r="E34" s="12" t="s">
        <v>25</v>
      </c>
      <c r="F34" s="12" t="s">
        <v>25</v>
      </c>
      <c r="G34" s="12" t="s">
        <v>26</v>
      </c>
      <c r="H34" s="12" t="s">
        <v>26</v>
      </c>
      <c r="I34" s="12" t="s">
        <v>26</v>
      </c>
      <c r="J34" s="12">
        <v>337</v>
      </c>
      <c r="K34" s="12">
        <v>337</v>
      </c>
      <c r="L34" s="12" t="s">
        <v>26</v>
      </c>
      <c r="M34" s="12">
        <v>634.32544899999994</v>
      </c>
    </row>
    <row r="35" spans="4:13" ht="15.75" x14ac:dyDescent="0.25">
      <c r="D35" s="13" t="s">
        <v>49</v>
      </c>
      <c r="E35" s="12">
        <v>3671</v>
      </c>
      <c r="F35" s="12" t="s">
        <v>25</v>
      </c>
      <c r="G35" s="12" t="s">
        <v>25</v>
      </c>
      <c r="H35" s="12" t="s">
        <v>25</v>
      </c>
      <c r="I35" s="12" t="s">
        <v>25</v>
      </c>
      <c r="J35" s="12">
        <v>235</v>
      </c>
      <c r="K35" s="12" t="s">
        <v>25</v>
      </c>
      <c r="L35" s="12" t="s">
        <v>25</v>
      </c>
      <c r="M35" s="12">
        <v>248.78985500000002</v>
      </c>
    </row>
    <row r="36" spans="4:13" ht="15.75" x14ac:dyDescent="0.25">
      <c r="D36" s="13" t="s">
        <v>50</v>
      </c>
      <c r="E36" s="12" t="s">
        <v>25</v>
      </c>
      <c r="F36" s="12" t="s">
        <v>25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25</v>
      </c>
      <c r="L36" s="12" t="s">
        <v>26</v>
      </c>
      <c r="M36" s="12">
        <v>676.204026</v>
      </c>
    </row>
    <row r="37" spans="4:13" ht="15.75" x14ac:dyDescent="0.25">
      <c r="D37" s="13" t="s">
        <v>51</v>
      </c>
      <c r="E37" s="12">
        <v>647</v>
      </c>
      <c r="F37" s="12" t="s">
        <v>25</v>
      </c>
      <c r="G37" s="12" t="s">
        <v>25</v>
      </c>
      <c r="H37" s="12" t="s">
        <v>25</v>
      </c>
      <c r="I37" s="12" t="s">
        <v>26</v>
      </c>
      <c r="J37" s="12" t="s">
        <v>25</v>
      </c>
      <c r="K37" s="12" t="s">
        <v>25</v>
      </c>
      <c r="L37" s="12" t="s">
        <v>26</v>
      </c>
      <c r="M37" s="12">
        <v>363.48800099999994</v>
      </c>
    </row>
    <row r="38" spans="4:13" ht="15.75" x14ac:dyDescent="0.25">
      <c r="D38" s="13" t="s">
        <v>52</v>
      </c>
      <c r="E38" s="12" t="s">
        <v>25</v>
      </c>
      <c r="F38" s="12" t="s">
        <v>25</v>
      </c>
      <c r="G38" s="12" t="s">
        <v>26</v>
      </c>
      <c r="H38" s="12" t="s">
        <v>26</v>
      </c>
      <c r="I38" s="12" t="s">
        <v>26</v>
      </c>
      <c r="J38" s="12">
        <v>30</v>
      </c>
      <c r="K38" s="12">
        <v>30</v>
      </c>
      <c r="L38" s="12" t="s">
        <v>26</v>
      </c>
      <c r="M38" s="12">
        <v>186.54153199999999</v>
      </c>
    </row>
    <row r="39" spans="4:13" ht="15.75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D1:Z43"/>
  <sheetViews>
    <sheetView topLeftCell="D1" workbookViewId="0">
      <selection activeCell="E1" sqref="E1:Z1"/>
    </sheetView>
  </sheetViews>
  <sheetFormatPr defaultRowHeight="15" x14ac:dyDescent="0.25"/>
  <cols>
    <col min="1" max="3" width="0" style="3" hidden="1" customWidth="1"/>
    <col min="4" max="4" width="35.19921875" style="1" customWidth="1"/>
    <col min="5" max="12" width="5" style="1" customWidth="1"/>
    <col min="13" max="26" width="5" style="3" customWidth="1"/>
    <col min="27" max="16384" width="8.796875" style="3"/>
  </cols>
  <sheetData>
    <row r="1" spans="4:26" ht="93" customHeight="1" x14ac:dyDescent="0.25">
      <c r="E1" s="309" t="s">
        <v>814</v>
      </c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</row>
    <row r="2" spans="4:26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</row>
    <row r="3" spans="4:26" ht="12.75" customHeight="1" x14ac:dyDescent="0.2">
      <c r="D3" s="310" t="s">
        <v>62</v>
      </c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</row>
    <row r="4" spans="4:26" ht="22.5" customHeight="1" x14ac:dyDescent="0.2">
      <c r="D4" s="341"/>
      <c r="E4" s="339" t="s">
        <v>63</v>
      </c>
      <c r="F4" s="342" t="s">
        <v>64</v>
      </c>
      <c r="G4" s="343"/>
      <c r="H4" s="343"/>
      <c r="I4" s="343"/>
      <c r="J4" s="343"/>
      <c r="K4" s="343"/>
      <c r="L4" s="343"/>
      <c r="M4" s="343"/>
      <c r="N4" s="344"/>
      <c r="O4" s="339" t="s">
        <v>65</v>
      </c>
      <c r="P4" s="342" t="s">
        <v>64</v>
      </c>
      <c r="Q4" s="343"/>
      <c r="R4" s="343"/>
      <c r="S4" s="343"/>
      <c r="T4" s="343"/>
      <c r="U4" s="343"/>
      <c r="V4" s="343"/>
      <c r="W4" s="339" t="s">
        <v>66</v>
      </c>
      <c r="X4" s="339" t="s">
        <v>67</v>
      </c>
      <c r="Y4" s="339" t="s">
        <v>68</v>
      </c>
      <c r="Z4" s="339" t="s">
        <v>69</v>
      </c>
    </row>
    <row r="5" spans="4:26" ht="122.25" customHeight="1" x14ac:dyDescent="0.2">
      <c r="D5" s="341"/>
      <c r="E5" s="340"/>
      <c r="F5" s="16" t="s">
        <v>70</v>
      </c>
      <c r="G5" s="16" t="s">
        <v>71</v>
      </c>
      <c r="H5" s="16" t="s">
        <v>72</v>
      </c>
      <c r="I5" s="16" t="s">
        <v>73</v>
      </c>
      <c r="J5" s="16" t="s">
        <v>74</v>
      </c>
      <c r="K5" s="16" t="s">
        <v>75</v>
      </c>
      <c r="L5" s="16" t="s">
        <v>76</v>
      </c>
      <c r="M5" s="16" t="s">
        <v>78</v>
      </c>
      <c r="N5" s="16" t="s">
        <v>79</v>
      </c>
      <c r="O5" s="340"/>
      <c r="P5" s="16" t="s">
        <v>80</v>
      </c>
      <c r="Q5" s="16" t="s">
        <v>81</v>
      </c>
      <c r="R5" s="16" t="s">
        <v>82</v>
      </c>
      <c r="S5" s="16" t="s">
        <v>83</v>
      </c>
      <c r="T5" s="16" t="s">
        <v>84</v>
      </c>
      <c r="U5" s="16" t="s">
        <v>85</v>
      </c>
      <c r="V5" s="16" t="s">
        <v>86</v>
      </c>
      <c r="W5" s="340"/>
      <c r="X5" s="340"/>
      <c r="Y5" s="340"/>
      <c r="Z5" s="340"/>
    </row>
    <row r="6" spans="4:26" ht="76.5" hidden="1" x14ac:dyDescent="0.2">
      <c r="D6" s="17"/>
      <c r="E6" s="18" t="s">
        <v>87</v>
      </c>
      <c r="F6" s="19" t="s">
        <v>88</v>
      </c>
      <c r="G6" s="19" t="s">
        <v>89</v>
      </c>
      <c r="H6" s="19" t="s">
        <v>90</v>
      </c>
      <c r="I6" s="19" t="s">
        <v>91</v>
      </c>
      <c r="J6" s="19" t="s">
        <v>92</v>
      </c>
      <c r="K6" s="19" t="s">
        <v>93</v>
      </c>
      <c r="L6" s="20" t="s">
        <v>94</v>
      </c>
      <c r="M6" s="20" t="s">
        <v>95</v>
      </c>
      <c r="N6" s="20" t="s">
        <v>96</v>
      </c>
      <c r="O6" s="18" t="s">
        <v>97</v>
      </c>
      <c r="P6" s="19" t="s">
        <v>98</v>
      </c>
      <c r="Q6" s="19" t="s">
        <v>99</v>
      </c>
      <c r="R6" s="19" t="s">
        <v>100</v>
      </c>
      <c r="S6" s="19" t="s">
        <v>101</v>
      </c>
      <c r="T6" s="19" t="s">
        <v>102</v>
      </c>
      <c r="U6" s="19" t="s">
        <v>103</v>
      </c>
      <c r="V6" s="19" t="s">
        <v>104</v>
      </c>
      <c r="W6" s="18" t="s">
        <v>105</v>
      </c>
      <c r="X6" s="18" t="s">
        <v>106</v>
      </c>
      <c r="Y6" s="18" t="s">
        <v>107</v>
      </c>
      <c r="Z6" s="18" t="s">
        <v>108</v>
      </c>
    </row>
    <row r="7" spans="4:26" s="22" customFormat="1" ht="12.75" x14ac:dyDescent="0.2">
      <c r="D7" s="21"/>
      <c r="E7" s="21">
        <v>1</v>
      </c>
      <c r="F7" s="21">
        <v>2</v>
      </c>
      <c r="G7" s="15">
        <v>3</v>
      </c>
      <c r="H7" s="15">
        <v>4</v>
      </c>
      <c r="I7" s="15">
        <v>5</v>
      </c>
      <c r="J7" s="15">
        <v>6</v>
      </c>
      <c r="K7" s="15">
        <v>7</v>
      </c>
      <c r="L7" s="21">
        <v>8</v>
      </c>
      <c r="M7" s="21">
        <v>10</v>
      </c>
      <c r="N7" s="21">
        <v>11</v>
      </c>
      <c r="O7" s="21">
        <v>12</v>
      </c>
      <c r="P7" s="21">
        <v>13</v>
      </c>
      <c r="Q7" s="21">
        <v>14</v>
      </c>
      <c r="R7" s="21">
        <v>15</v>
      </c>
      <c r="S7" s="21">
        <v>16</v>
      </c>
      <c r="T7" s="21">
        <v>17</v>
      </c>
      <c r="U7" s="21">
        <v>18</v>
      </c>
      <c r="V7" s="21">
        <v>19</v>
      </c>
      <c r="W7" s="21">
        <v>20</v>
      </c>
      <c r="X7" s="21">
        <v>21</v>
      </c>
      <c r="Y7" s="21">
        <v>22</v>
      </c>
      <c r="Z7" s="21">
        <v>23</v>
      </c>
    </row>
    <row r="8" spans="4:26" ht="15.75" x14ac:dyDescent="0.25">
      <c r="D8" s="9" t="s">
        <v>21</v>
      </c>
      <c r="E8" s="10">
        <v>60.286688506097917</v>
      </c>
      <c r="F8" s="10">
        <v>34.168759595546156</v>
      </c>
      <c r="G8" s="10">
        <v>0.14055869112114902</v>
      </c>
      <c r="H8" s="10">
        <v>9.6496493723958583</v>
      </c>
      <c r="I8" s="10">
        <v>0.31484226623306799</v>
      </c>
      <c r="J8" s="10">
        <v>14.433606216568137</v>
      </c>
      <c r="K8" s="10">
        <v>5.5978093026971517E-3</v>
      </c>
      <c r="L8" s="10">
        <v>0.4094835846082574</v>
      </c>
      <c r="M8" s="10">
        <v>1.8787168207682222E-2</v>
      </c>
      <c r="N8" s="10">
        <v>1.1438701557305946</v>
      </c>
      <c r="O8" s="10">
        <v>36.06542621359624</v>
      </c>
      <c r="P8" s="10">
        <v>6.8131550481680749</v>
      </c>
      <c r="Q8" s="10">
        <v>8.2153219279425755</v>
      </c>
      <c r="R8" s="10">
        <v>0.53876997480479705</v>
      </c>
      <c r="S8" s="10">
        <v>17.780174458104071</v>
      </c>
      <c r="T8" s="10">
        <v>2.5139531531455264</v>
      </c>
      <c r="U8" s="10">
        <v>1.3035994266555011E-2</v>
      </c>
      <c r="V8" s="10" t="s">
        <v>26</v>
      </c>
      <c r="W8" s="10">
        <v>0.11406034889320342</v>
      </c>
      <c r="X8" s="10">
        <v>5.9398124463961822E-3</v>
      </c>
      <c r="Y8" s="10">
        <v>5.9398124463961839E-3</v>
      </c>
      <c r="Z8" s="10">
        <v>3.5278851189662532</v>
      </c>
    </row>
    <row r="9" spans="4:26" ht="15.75" x14ac:dyDescent="0.25">
      <c r="D9" s="11" t="s">
        <v>22</v>
      </c>
      <c r="E9" s="12" t="s">
        <v>25</v>
      </c>
      <c r="F9" s="12" t="s">
        <v>25</v>
      </c>
      <c r="G9" s="12">
        <v>0.14074508034516989</v>
      </c>
      <c r="H9" s="12" t="s">
        <v>25</v>
      </c>
      <c r="I9" s="12" t="s">
        <v>25</v>
      </c>
      <c r="J9" s="12">
        <v>14.452746040943779</v>
      </c>
      <c r="K9" s="12">
        <v>5.6052323323499192E-3</v>
      </c>
      <c r="L9" s="12">
        <v>0.41002658431162425</v>
      </c>
      <c r="M9" s="12">
        <v>1.8812081115420962E-2</v>
      </c>
      <c r="N9" s="12">
        <v>1.1453869959132019</v>
      </c>
      <c r="O9" s="12" t="s">
        <v>25</v>
      </c>
      <c r="P9" s="12">
        <v>6.8221896989067288</v>
      </c>
      <c r="Q9" s="12" t="s">
        <v>25</v>
      </c>
      <c r="R9" s="12">
        <v>0.5394844159875416</v>
      </c>
      <c r="S9" s="12" t="s">
        <v>25</v>
      </c>
      <c r="T9" s="12">
        <v>2.5172868052569828</v>
      </c>
      <c r="U9" s="12">
        <v>1.3053280773965566E-2</v>
      </c>
      <c r="V9" s="12" t="s">
        <v>26</v>
      </c>
      <c r="W9" s="12" t="s">
        <v>25</v>
      </c>
      <c r="X9" s="12" t="s">
        <v>25</v>
      </c>
      <c r="Y9" s="12" t="s">
        <v>25</v>
      </c>
      <c r="Z9" s="12" t="s">
        <v>25</v>
      </c>
    </row>
    <row r="10" spans="4:26" ht="15.75" x14ac:dyDescent="0.25">
      <c r="D10" s="13" t="s">
        <v>23</v>
      </c>
      <c r="E10" s="12">
        <v>65.664653867762652</v>
      </c>
      <c r="F10" s="12">
        <v>33.104636861046011</v>
      </c>
      <c r="G10" s="12" t="s">
        <v>26</v>
      </c>
      <c r="H10" s="12">
        <v>10.861774873588466</v>
      </c>
      <c r="I10" s="12" t="s">
        <v>25</v>
      </c>
      <c r="J10" s="12">
        <v>19.651362308864243</v>
      </c>
      <c r="K10" s="12" t="s">
        <v>26</v>
      </c>
      <c r="L10" s="12" t="s">
        <v>26</v>
      </c>
      <c r="M10" s="12" t="s">
        <v>26</v>
      </c>
      <c r="N10" s="12" t="s">
        <v>25</v>
      </c>
      <c r="O10" s="12">
        <v>26.088353942167039</v>
      </c>
      <c r="P10" s="12" t="s">
        <v>25</v>
      </c>
      <c r="Q10" s="12">
        <v>6.1674655436834724</v>
      </c>
      <c r="R10" s="12" t="s">
        <v>26</v>
      </c>
      <c r="S10" s="12">
        <v>11.756652106352716</v>
      </c>
      <c r="T10" s="12" t="s">
        <v>25</v>
      </c>
      <c r="U10" s="12" t="s">
        <v>26</v>
      </c>
      <c r="V10" s="12" t="s">
        <v>26</v>
      </c>
      <c r="W10" s="12" t="s">
        <v>25</v>
      </c>
      <c r="X10" s="12" t="s">
        <v>26</v>
      </c>
      <c r="Y10" s="12" t="s">
        <v>26</v>
      </c>
      <c r="Z10" s="12">
        <v>8.1963769619727778</v>
      </c>
    </row>
    <row r="11" spans="4:26" ht="15.75" x14ac:dyDescent="0.25">
      <c r="D11" s="13" t="s">
        <v>24</v>
      </c>
      <c r="E11" s="12">
        <v>53.900065547320125</v>
      </c>
      <c r="F11" s="12">
        <v>30.713961579186204</v>
      </c>
      <c r="G11" s="12" t="s">
        <v>26</v>
      </c>
      <c r="H11" s="12">
        <v>7.7421469268391068</v>
      </c>
      <c r="I11" s="12" t="s">
        <v>25</v>
      </c>
      <c r="J11" s="12">
        <v>14.135531689608229</v>
      </c>
      <c r="K11" s="12" t="s">
        <v>26</v>
      </c>
      <c r="L11" s="12" t="s">
        <v>26</v>
      </c>
      <c r="M11" s="12" t="s">
        <v>25</v>
      </c>
      <c r="N11" s="12" t="s">
        <v>25</v>
      </c>
      <c r="O11" s="12">
        <v>40.87127514748147</v>
      </c>
      <c r="P11" s="12" t="s">
        <v>25</v>
      </c>
      <c r="Q11" s="12">
        <v>5.6648010890939346</v>
      </c>
      <c r="R11" s="12" t="s">
        <v>25</v>
      </c>
      <c r="S11" s="12">
        <v>18.517117934755206</v>
      </c>
      <c r="T11" s="12">
        <v>4.6034387132556853</v>
      </c>
      <c r="U11" s="12" t="s">
        <v>26</v>
      </c>
      <c r="V11" s="12" t="s">
        <v>26</v>
      </c>
      <c r="W11" s="12" t="s">
        <v>26</v>
      </c>
      <c r="X11" s="12" t="s">
        <v>26</v>
      </c>
      <c r="Y11" s="12" t="s">
        <v>26</v>
      </c>
      <c r="Z11" s="12">
        <v>5.2286593051984065</v>
      </c>
    </row>
    <row r="12" spans="4:26" ht="15.75" x14ac:dyDescent="0.25">
      <c r="D12" s="13" t="s">
        <v>27</v>
      </c>
      <c r="E12" s="12">
        <v>64.989939637826964</v>
      </c>
      <c r="F12" s="12">
        <v>35.228655885932881</v>
      </c>
      <c r="G12" s="12" t="s">
        <v>26</v>
      </c>
      <c r="H12" s="12">
        <v>2.5660133641354297</v>
      </c>
      <c r="I12" s="12" t="s">
        <v>25</v>
      </c>
      <c r="J12" s="12">
        <v>27.088456665921456</v>
      </c>
      <c r="K12" s="12" t="s">
        <v>26</v>
      </c>
      <c r="L12" s="12" t="s">
        <v>26</v>
      </c>
      <c r="M12" s="12" t="s">
        <v>26</v>
      </c>
      <c r="N12" s="12" t="s">
        <v>26</v>
      </c>
      <c r="O12" s="12">
        <v>33.027796408078096</v>
      </c>
      <c r="P12" s="12">
        <v>9.3921554015450734</v>
      </c>
      <c r="Q12" s="12">
        <v>10.062846213080954</v>
      </c>
      <c r="R12" s="12" t="s">
        <v>26</v>
      </c>
      <c r="S12" s="12">
        <v>12.025237846834091</v>
      </c>
      <c r="T12" s="12">
        <v>1.2569242616190972</v>
      </c>
      <c r="U12" s="12" t="s">
        <v>26</v>
      </c>
      <c r="V12" s="12" t="s">
        <v>26</v>
      </c>
      <c r="W12" s="12" t="s">
        <v>26</v>
      </c>
      <c r="X12" s="12" t="s">
        <v>26</v>
      </c>
      <c r="Y12" s="12" t="s">
        <v>26</v>
      </c>
      <c r="Z12" s="12">
        <v>1.9822639540949401</v>
      </c>
    </row>
    <row r="13" spans="4:26" ht="15.75" x14ac:dyDescent="0.25">
      <c r="D13" s="13" t="s">
        <v>28</v>
      </c>
      <c r="E13" s="12">
        <v>52.754566771149769</v>
      </c>
      <c r="F13" s="12">
        <v>24.204088539358438</v>
      </c>
      <c r="G13" s="12">
        <v>1.471358468369016</v>
      </c>
      <c r="H13" s="12">
        <v>14.138256125959888</v>
      </c>
      <c r="I13" s="12">
        <v>0.70586528931613257</v>
      </c>
      <c r="J13" s="12">
        <v>11.716074550977817</v>
      </c>
      <c r="K13" s="12" t="s">
        <v>26</v>
      </c>
      <c r="L13" s="12" t="s">
        <v>25</v>
      </c>
      <c r="M13" s="12" t="s">
        <v>26</v>
      </c>
      <c r="N13" s="12" t="s">
        <v>25</v>
      </c>
      <c r="O13" s="12">
        <v>41.661361933232882</v>
      </c>
      <c r="P13" s="12">
        <v>2.8331305447894088</v>
      </c>
      <c r="Q13" s="12">
        <v>15.798973433357775</v>
      </c>
      <c r="R13" s="12" t="s">
        <v>26</v>
      </c>
      <c r="S13" s="12">
        <v>23.029257955085694</v>
      </c>
      <c r="T13" s="12" t="s">
        <v>26</v>
      </c>
      <c r="U13" s="12" t="s">
        <v>26</v>
      </c>
      <c r="V13" s="12" t="s">
        <v>26</v>
      </c>
      <c r="W13" s="12" t="s">
        <v>26</v>
      </c>
      <c r="X13" s="12" t="s">
        <v>26</v>
      </c>
      <c r="Y13" s="12" t="s">
        <v>26</v>
      </c>
      <c r="Z13" s="12">
        <v>5.5840712956173499</v>
      </c>
    </row>
    <row r="14" spans="4:26" ht="15.75" x14ac:dyDescent="0.25">
      <c r="D14" s="13" t="s">
        <v>29</v>
      </c>
      <c r="E14" s="12">
        <v>62.562032296179595</v>
      </c>
      <c r="F14" s="12">
        <v>33.651043717999215</v>
      </c>
      <c r="G14" s="12" t="s">
        <v>26</v>
      </c>
      <c r="H14" s="12">
        <v>9.7932256794013384</v>
      </c>
      <c r="I14" s="12">
        <v>0.96691610870421429</v>
      </c>
      <c r="J14" s="12">
        <v>17.52461599054746</v>
      </c>
      <c r="K14" s="12" t="s">
        <v>26</v>
      </c>
      <c r="L14" s="12" t="s">
        <v>25</v>
      </c>
      <c r="M14" s="12" t="s">
        <v>26</v>
      </c>
      <c r="N14" s="12" t="s">
        <v>25</v>
      </c>
      <c r="O14" s="12">
        <v>27.613233556518313</v>
      </c>
      <c r="P14" s="12" t="s">
        <v>25</v>
      </c>
      <c r="Q14" s="12" t="s">
        <v>25</v>
      </c>
      <c r="R14" s="12" t="s">
        <v>26</v>
      </c>
      <c r="S14" s="12">
        <v>14.543127215439149</v>
      </c>
      <c r="T14" s="12" t="s">
        <v>25</v>
      </c>
      <c r="U14" s="12" t="s">
        <v>26</v>
      </c>
      <c r="V14" s="12" t="s">
        <v>26</v>
      </c>
      <c r="W14" s="12" t="s">
        <v>26</v>
      </c>
      <c r="X14" s="12" t="s">
        <v>26</v>
      </c>
      <c r="Y14" s="12" t="s">
        <v>26</v>
      </c>
      <c r="Z14" s="12">
        <v>9.8247341473020882</v>
      </c>
    </row>
    <row r="15" spans="4:26" ht="15.75" x14ac:dyDescent="0.25">
      <c r="D15" s="13" t="s">
        <v>30</v>
      </c>
      <c r="E15" s="12">
        <v>50.07965666352375</v>
      </c>
      <c r="F15" s="12">
        <v>33.917482199174174</v>
      </c>
      <c r="G15" s="12" t="s">
        <v>26</v>
      </c>
      <c r="H15" s="12">
        <v>6.5448515785024544</v>
      </c>
      <c r="I15" s="12">
        <v>1.1379523360535813</v>
      </c>
      <c r="J15" s="12">
        <v>8.056702539259355</v>
      </c>
      <c r="K15" s="12" t="s">
        <v>26</v>
      </c>
      <c r="L15" s="12" t="s">
        <v>25</v>
      </c>
      <c r="M15" s="12" t="s">
        <v>26</v>
      </c>
      <c r="N15" s="12" t="s">
        <v>26</v>
      </c>
      <c r="O15" s="12" t="s">
        <v>25</v>
      </c>
      <c r="P15" s="12" t="s">
        <v>26</v>
      </c>
      <c r="Q15" s="12" t="s">
        <v>25</v>
      </c>
      <c r="R15" s="12" t="s">
        <v>26</v>
      </c>
      <c r="S15" s="12" t="s">
        <v>25</v>
      </c>
      <c r="T15" s="12">
        <v>7.6665474526124138</v>
      </c>
      <c r="U15" s="12" t="s">
        <v>26</v>
      </c>
      <c r="V15" s="12" t="s">
        <v>26</v>
      </c>
      <c r="W15" s="12" t="s">
        <v>26</v>
      </c>
      <c r="X15" s="12" t="s">
        <v>26</v>
      </c>
      <c r="Y15" s="12" t="s">
        <v>26</v>
      </c>
      <c r="Z15" s="12">
        <v>30.623923009396236</v>
      </c>
    </row>
    <row r="16" spans="4:26" ht="15.75" x14ac:dyDescent="0.25">
      <c r="D16" s="13" t="s">
        <v>31</v>
      </c>
      <c r="E16" s="12">
        <v>70.524290333458964</v>
      </c>
      <c r="F16" s="12">
        <v>44.795778699093454</v>
      </c>
      <c r="G16" s="12" t="s">
        <v>26</v>
      </c>
      <c r="H16" s="12">
        <v>13.643847572950348</v>
      </c>
      <c r="I16" s="12" t="s">
        <v>26</v>
      </c>
      <c r="J16" s="12">
        <v>10.747654281803575</v>
      </c>
      <c r="K16" s="12" t="s">
        <v>26</v>
      </c>
      <c r="L16" s="12" t="s">
        <v>25</v>
      </c>
      <c r="M16" s="12" t="s">
        <v>26</v>
      </c>
      <c r="N16" s="12" t="s">
        <v>25</v>
      </c>
      <c r="O16" s="12">
        <v>29.440003173910455</v>
      </c>
      <c r="P16" s="12" t="s">
        <v>25</v>
      </c>
      <c r="Q16" s="12">
        <v>6.9468965106821923</v>
      </c>
      <c r="R16" s="12" t="s">
        <v>25</v>
      </c>
      <c r="S16" s="12">
        <v>9.9184701751601825</v>
      </c>
      <c r="T16" s="12" t="s">
        <v>25</v>
      </c>
      <c r="U16" s="12" t="s">
        <v>26</v>
      </c>
      <c r="V16" s="12" t="s">
        <v>26</v>
      </c>
      <c r="W16" s="12" t="s">
        <v>26</v>
      </c>
      <c r="X16" s="12" t="s">
        <v>26</v>
      </c>
      <c r="Y16" s="12" t="s">
        <v>26</v>
      </c>
      <c r="Z16" s="12" t="s">
        <v>25</v>
      </c>
    </row>
    <row r="17" spans="4:26" ht="15.75" x14ac:dyDescent="0.25">
      <c r="D17" s="13" t="s">
        <v>32</v>
      </c>
      <c r="E17" s="12" t="s">
        <v>25</v>
      </c>
      <c r="F17" s="12">
        <v>32.288963952938104</v>
      </c>
      <c r="G17" s="12" t="s">
        <v>26</v>
      </c>
      <c r="H17" s="12">
        <v>6.2286842577634181</v>
      </c>
      <c r="I17" s="12" t="s">
        <v>25</v>
      </c>
      <c r="J17" s="12">
        <v>10.380052544834451</v>
      </c>
      <c r="K17" s="12" t="s">
        <v>26</v>
      </c>
      <c r="L17" s="12" t="s">
        <v>26</v>
      </c>
      <c r="M17" s="12" t="s">
        <v>25</v>
      </c>
      <c r="N17" s="12" t="s">
        <v>26</v>
      </c>
      <c r="O17" s="12">
        <v>50.113411987402294</v>
      </c>
      <c r="P17" s="12">
        <v>14.570584683670306</v>
      </c>
      <c r="Q17" s="12" t="s">
        <v>25</v>
      </c>
      <c r="R17" s="12" t="s">
        <v>26</v>
      </c>
      <c r="S17" s="12">
        <v>26.416018015371812</v>
      </c>
      <c r="T17" s="12" t="s">
        <v>26</v>
      </c>
      <c r="U17" s="12" t="s">
        <v>26</v>
      </c>
      <c r="V17" s="12" t="s">
        <v>26</v>
      </c>
      <c r="W17" s="12" t="s">
        <v>26</v>
      </c>
      <c r="X17" s="12" t="s">
        <v>26</v>
      </c>
      <c r="Y17" s="12" t="s">
        <v>26</v>
      </c>
      <c r="Z17" s="12" t="s">
        <v>25</v>
      </c>
    </row>
    <row r="18" spans="4:26" ht="15.75" x14ac:dyDescent="0.25">
      <c r="D18" s="13" t="s">
        <v>33</v>
      </c>
      <c r="E18" s="12">
        <v>61.317469529889728</v>
      </c>
      <c r="F18" s="12">
        <v>39.774894287372526</v>
      </c>
      <c r="G18" s="12" t="s">
        <v>26</v>
      </c>
      <c r="H18" s="12">
        <v>13.524997927203383</v>
      </c>
      <c r="I18" s="12">
        <v>0.72340601940137639</v>
      </c>
      <c r="J18" s="12">
        <v>6.3883591741978281</v>
      </c>
      <c r="K18" s="12" t="s">
        <v>26</v>
      </c>
      <c r="L18" s="12" t="s">
        <v>25</v>
      </c>
      <c r="M18" s="12" t="s">
        <v>26</v>
      </c>
      <c r="N18" s="12" t="s">
        <v>25</v>
      </c>
      <c r="O18" s="12">
        <v>38.42964928281237</v>
      </c>
      <c r="P18" s="12" t="s">
        <v>25</v>
      </c>
      <c r="Q18" s="12">
        <v>8.4466462150733772</v>
      </c>
      <c r="R18" s="12" t="s">
        <v>25</v>
      </c>
      <c r="S18" s="12">
        <v>17.627062432634109</v>
      </c>
      <c r="T18" s="12" t="s">
        <v>25</v>
      </c>
      <c r="U18" s="12" t="s">
        <v>26</v>
      </c>
      <c r="V18" s="12" t="s">
        <v>26</v>
      </c>
      <c r="W18" s="12" t="s">
        <v>26</v>
      </c>
      <c r="X18" s="12" t="s">
        <v>26</v>
      </c>
      <c r="Y18" s="12" t="s">
        <v>26</v>
      </c>
      <c r="Z18" s="12">
        <v>0.25288118729790232</v>
      </c>
    </row>
    <row r="19" spans="4:26" ht="15.75" x14ac:dyDescent="0.25">
      <c r="D19" s="13" t="s">
        <v>34</v>
      </c>
      <c r="E19" s="12">
        <v>65.141829804234916</v>
      </c>
      <c r="F19" s="12">
        <v>34.67616637812403</v>
      </c>
      <c r="G19" s="12" t="s">
        <v>26</v>
      </c>
      <c r="H19" s="12">
        <v>11.144404492386913</v>
      </c>
      <c r="I19" s="12" t="s">
        <v>26</v>
      </c>
      <c r="J19" s="12">
        <v>18.531096018111601</v>
      </c>
      <c r="K19" s="12" t="s">
        <v>26</v>
      </c>
      <c r="L19" s="12" t="s">
        <v>25</v>
      </c>
      <c r="M19" s="12" t="s">
        <v>26</v>
      </c>
      <c r="N19" s="12" t="s">
        <v>26</v>
      </c>
      <c r="O19" s="12">
        <v>27.566919696364362</v>
      </c>
      <c r="P19" s="12">
        <v>2.8277178496914814</v>
      </c>
      <c r="Q19" s="12">
        <v>7.8483597460824788</v>
      </c>
      <c r="R19" s="12" t="s">
        <v>26</v>
      </c>
      <c r="S19" s="12">
        <v>9.8126692413548184</v>
      </c>
      <c r="T19" s="12">
        <v>6.4100856749678163</v>
      </c>
      <c r="U19" s="12" t="s">
        <v>26</v>
      </c>
      <c r="V19" s="12" t="s">
        <v>26</v>
      </c>
      <c r="W19" s="12" t="s">
        <v>25</v>
      </c>
      <c r="X19" s="12" t="s">
        <v>26</v>
      </c>
      <c r="Y19" s="12" t="s">
        <v>26</v>
      </c>
      <c r="Z19" s="12">
        <v>4.161672659475296</v>
      </c>
    </row>
    <row r="20" spans="4:26" ht="15.75" x14ac:dyDescent="0.25">
      <c r="D20" s="13" t="s">
        <v>35</v>
      </c>
      <c r="E20" s="12">
        <v>58.102070024784446</v>
      </c>
      <c r="F20" s="12">
        <v>34.745348553077108</v>
      </c>
      <c r="G20" s="12" t="s">
        <v>25</v>
      </c>
      <c r="H20" s="12">
        <v>10.599713757112438</v>
      </c>
      <c r="I20" s="12">
        <v>0.22515446643627604</v>
      </c>
      <c r="J20" s="12">
        <v>11.20187105106992</v>
      </c>
      <c r="K20" s="12" t="s">
        <v>25</v>
      </c>
      <c r="L20" s="12">
        <v>0.8988724822843579</v>
      </c>
      <c r="M20" s="12" t="s">
        <v>26</v>
      </c>
      <c r="N20" s="12" t="s">
        <v>25</v>
      </c>
      <c r="O20" s="12">
        <v>40.732013823437008</v>
      </c>
      <c r="P20" s="12">
        <v>3.5850176283729533</v>
      </c>
      <c r="Q20" s="12">
        <v>11.454951652878137</v>
      </c>
      <c r="R20" s="12" t="s">
        <v>25</v>
      </c>
      <c r="S20" s="12">
        <v>21.454253499493838</v>
      </c>
      <c r="T20" s="12">
        <v>3.684504485635494</v>
      </c>
      <c r="U20" s="12" t="s">
        <v>26</v>
      </c>
      <c r="V20" s="12" t="s">
        <v>26</v>
      </c>
      <c r="W20" s="12" t="s">
        <v>26</v>
      </c>
      <c r="X20" s="12" t="s">
        <v>26</v>
      </c>
      <c r="Y20" s="12" t="s">
        <v>26</v>
      </c>
      <c r="Z20" s="12">
        <v>1.1659161517785457</v>
      </c>
    </row>
    <row r="21" spans="4:26" ht="15.75" x14ac:dyDescent="0.25">
      <c r="D21" s="13" t="s">
        <v>36</v>
      </c>
      <c r="E21" s="12">
        <v>58.781116870061055</v>
      </c>
      <c r="F21" s="12">
        <v>48.19664296249907</v>
      </c>
      <c r="G21" s="12" t="s">
        <v>26</v>
      </c>
      <c r="H21" s="12" t="s">
        <v>25</v>
      </c>
      <c r="I21" s="12" t="s">
        <v>26</v>
      </c>
      <c r="J21" s="12">
        <v>7.7004210717140333</v>
      </c>
      <c r="K21" s="12" t="s">
        <v>26</v>
      </c>
      <c r="L21" s="12" t="s">
        <v>26</v>
      </c>
      <c r="M21" s="12" t="s">
        <v>25</v>
      </c>
      <c r="N21" s="12" t="s">
        <v>26</v>
      </c>
      <c r="O21" s="12">
        <v>39.223118567532154</v>
      </c>
      <c r="P21" s="12" t="s">
        <v>25</v>
      </c>
      <c r="Q21" s="12">
        <v>10.629794737839596</v>
      </c>
      <c r="R21" s="12" t="s">
        <v>25</v>
      </c>
      <c r="S21" s="12">
        <v>20.859942154140263</v>
      </c>
      <c r="T21" s="12" t="s">
        <v>26</v>
      </c>
      <c r="U21" s="12" t="s">
        <v>26</v>
      </c>
      <c r="V21" s="12" t="s">
        <v>26</v>
      </c>
      <c r="W21" s="12" t="s">
        <v>25</v>
      </c>
      <c r="X21" s="12" t="s">
        <v>25</v>
      </c>
      <c r="Y21" s="12" t="s">
        <v>25</v>
      </c>
      <c r="Z21" s="12" t="s">
        <v>25</v>
      </c>
    </row>
    <row r="22" spans="4:26" ht="15.75" x14ac:dyDescent="0.25">
      <c r="D22" s="13" t="s">
        <v>37</v>
      </c>
      <c r="E22" s="12">
        <v>66.758574476908151</v>
      </c>
      <c r="F22" s="12">
        <v>42.794802997805746</v>
      </c>
      <c r="G22" s="12" t="s">
        <v>26</v>
      </c>
      <c r="H22" s="12">
        <v>10.762551045909049</v>
      </c>
      <c r="I22" s="12">
        <v>0.96667975712171095</v>
      </c>
      <c r="J22" s="12">
        <v>8.5463278527351267</v>
      </c>
      <c r="K22" s="12" t="s">
        <v>26</v>
      </c>
      <c r="L22" s="12">
        <v>1.2220809429521631</v>
      </c>
      <c r="M22" s="12" t="s">
        <v>26</v>
      </c>
      <c r="N22" s="12" t="s">
        <v>25</v>
      </c>
      <c r="O22" s="12">
        <v>30.420203606923842</v>
      </c>
      <c r="P22" s="12">
        <v>8.9033402630357585</v>
      </c>
      <c r="Q22" s="12">
        <v>3.9436140091669798</v>
      </c>
      <c r="R22" s="12" t="s">
        <v>26</v>
      </c>
      <c r="S22" s="12">
        <v>13.975662738614735</v>
      </c>
      <c r="T22" s="12" t="s">
        <v>25</v>
      </c>
      <c r="U22" s="12" t="s">
        <v>26</v>
      </c>
      <c r="V22" s="12" t="s">
        <v>26</v>
      </c>
      <c r="W22" s="12" t="s">
        <v>25</v>
      </c>
      <c r="X22" s="12" t="s">
        <v>25</v>
      </c>
      <c r="Y22" s="12" t="s">
        <v>25</v>
      </c>
      <c r="Z22" s="12">
        <v>2.7901892989649384</v>
      </c>
    </row>
    <row r="23" spans="4:26" ht="15.75" x14ac:dyDescent="0.25">
      <c r="D23" s="13" t="s">
        <v>38</v>
      </c>
      <c r="E23" s="12">
        <v>52.807294851357682</v>
      </c>
      <c r="F23" s="12">
        <v>25.502482602061036</v>
      </c>
      <c r="G23" s="12" t="s">
        <v>25</v>
      </c>
      <c r="H23" s="12">
        <v>16.440626451322533</v>
      </c>
      <c r="I23" s="12" t="s">
        <v>25</v>
      </c>
      <c r="J23" s="12">
        <v>9.6381264558053807</v>
      </c>
      <c r="K23" s="12" t="s">
        <v>26</v>
      </c>
      <c r="L23" s="12" t="s">
        <v>25</v>
      </c>
      <c r="M23" s="12" t="s">
        <v>26</v>
      </c>
      <c r="N23" s="12" t="s">
        <v>26</v>
      </c>
      <c r="O23" s="12">
        <v>40.977234297026442</v>
      </c>
      <c r="P23" s="12">
        <v>13.82017676772205</v>
      </c>
      <c r="Q23" s="12">
        <v>13.188543271153224</v>
      </c>
      <c r="R23" s="12" t="s">
        <v>26</v>
      </c>
      <c r="S23" s="12">
        <v>13.968514258151167</v>
      </c>
      <c r="T23" s="12" t="s">
        <v>26</v>
      </c>
      <c r="U23" s="12" t="s">
        <v>26</v>
      </c>
      <c r="V23" s="12" t="s">
        <v>26</v>
      </c>
      <c r="W23" s="12" t="s">
        <v>26</v>
      </c>
      <c r="X23" s="12" t="s">
        <v>26</v>
      </c>
      <c r="Y23" s="12" t="s">
        <v>26</v>
      </c>
      <c r="Z23" s="12" t="s">
        <v>25</v>
      </c>
    </row>
    <row r="24" spans="4:26" ht="15.75" x14ac:dyDescent="0.25">
      <c r="D24" s="13" t="s">
        <v>39</v>
      </c>
      <c r="E24" s="12">
        <v>60.8817732660169</v>
      </c>
      <c r="F24" s="12">
        <v>29.849167994096312</v>
      </c>
      <c r="G24" s="12" t="s">
        <v>26</v>
      </c>
      <c r="H24" s="12">
        <v>11.325899727314452</v>
      </c>
      <c r="I24" s="12" t="s">
        <v>25</v>
      </c>
      <c r="J24" s="12">
        <v>18.395025063671625</v>
      </c>
      <c r="K24" s="12" t="s">
        <v>25</v>
      </c>
      <c r="L24" s="12">
        <v>0.78520838395565029</v>
      </c>
      <c r="M24" s="12" t="s">
        <v>26</v>
      </c>
      <c r="N24" s="12" t="s">
        <v>25</v>
      </c>
      <c r="O24" s="12">
        <v>34.612165555225573</v>
      </c>
      <c r="P24" s="12" t="s">
        <v>25</v>
      </c>
      <c r="Q24" s="12">
        <v>11.829873016730113</v>
      </c>
      <c r="R24" s="12" t="s">
        <v>25</v>
      </c>
      <c r="S24" s="12">
        <v>19.121736547962957</v>
      </c>
      <c r="T24" s="12" t="s">
        <v>25</v>
      </c>
      <c r="U24" s="12">
        <v>0.38247972857438556</v>
      </c>
      <c r="V24" s="12" t="s">
        <v>26</v>
      </c>
      <c r="W24" s="12" t="s">
        <v>26</v>
      </c>
      <c r="X24" s="12" t="s">
        <v>26</v>
      </c>
      <c r="Y24" s="12" t="s">
        <v>26</v>
      </c>
      <c r="Z24" s="12">
        <v>4.506061178757526</v>
      </c>
    </row>
    <row r="25" spans="4:26" ht="15.75" x14ac:dyDescent="0.25">
      <c r="D25" s="13" t="s">
        <v>40</v>
      </c>
      <c r="E25" s="12">
        <v>67.400419287211747</v>
      </c>
      <c r="F25" s="12">
        <v>30.910996760053365</v>
      </c>
      <c r="G25" s="12" t="s">
        <v>26</v>
      </c>
      <c r="H25" s="12">
        <v>5.8338097960739468</v>
      </c>
      <c r="I25" s="12" t="s">
        <v>25</v>
      </c>
      <c r="J25" s="12">
        <v>30.022870211549456</v>
      </c>
      <c r="K25" s="12" t="s">
        <v>26</v>
      </c>
      <c r="L25" s="12" t="s">
        <v>25</v>
      </c>
      <c r="M25" s="12" t="s">
        <v>26</v>
      </c>
      <c r="N25" s="12" t="s">
        <v>25</v>
      </c>
      <c r="O25" s="12">
        <v>31.703830760434535</v>
      </c>
      <c r="P25" s="12" t="s">
        <v>25</v>
      </c>
      <c r="Q25" s="12">
        <v>12.220316371259768</v>
      </c>
      <c r="R25" s="12" t="s">
        <v>26</v>
      </c>
      <c r="S25" s="12">
        <v>11.265485039069945</v>
      </c>
      <c r="T25" s="12" t="s">
        <v>25</v>
      </c>
      <c r="U25" s="12" t="s">
        <v>26</v>
      </c>
      <c r="V25" s="12" t="s">
        <v>26</v>
      </c>
      <c r="W25" s="12" t="s">
        <v>26</v>
      </c>
      <c r="X25" s="12" t="s">
        <v>25</v>
      </c>
      <c r="Y25" s="12" t="s">
        <v>25</v>
      </c>
      <c r="Z25" s="12">
        <v>0.77377549075662289</v>
      </c>
    </row>
    <row r="26" spans="4:26" ht="15.75" x14ac:dyDescent="0.25">
      <c r="D26" s="13" t="s">
        <v>41</v>
      </c>
      <c r="E26" s="12" t="s">
        <v>25</v>
      </c>
      <c r="F26" s="12">
        <v>48.236430987276535</v>
      </c>
      <c r="G26" s="12" t="s">
        <v>26</v>
      </c>
      <c r="H26" s="12" t="s">
        <v>25</v>
      </c>
      <c r="I26" s="12" t="s">
        <v>26</v>
      </c>
      <c r="J26" s="12" t="s">
        <v>25</v>
      </c>
      <c r="K26" s="12" t="s">
        <v>25</v>
      </c>
      <c r="L26" s="12" t="s">
        <v>26</v>
      </c>
      <c r="M26" s="12" t="s">
        <v>26</v>
      </c>
      <c r="N26" s="12" t="s">
        <v>26</v>
      </c>
      <c r="O26" s="12">
        <v>41.327105814140765</v>
      </c>
      <c r="P26" s="12" t="s">
        <v>25</v>
      </c>
      <c r="Q26" s="12">
        <v>8.2997798894078496</v>
      </c>
      <c r="R26" s="12" t="s">
        <v>26</v>
      </c>
      <c r="S26" s="12">
        <v>24.652386320931981</v>
      </c>
      <c r="T26" s="12" t="s">
        <v>26</v>
      </c>
      <c r="U26" s="12" t="s">
        <v>26</v>
      </c>
      <c r="V26" s="12" t="s">
        <v>26</v>
      </c>
      <c r="W26" s="12" t="s">
        <v>26</v>
      </c>
      <c r="X26" s="12" t="s">
        <v>26</v>
      </c>
      <c r="Y26" s="12" t="s">
        <v>26</v>
      </c>
      <c r="Z26" s="12" t="s">
        <v>26</v>
      </c>
    </row>
    <row r="27" spans="4:26" ht="15.75" x14ac:dyDescent="0.25">
      <c r="D27" s="13" t="s">
        <v>42</v>
      </c>
      <c r="E27" s="12">
        <v>62.007352650511919</v>
      </c>
      <c r="F27" s="12">
        <v>43.692928015179668</v>
      </c>
      <c r="G27" s="12" t="s">
        <v>26</v>
      </c>
      <c r="H27" s="12">
        <v>7.6767996205083611</v>
      </c>
      <c r="I27" s="12" t="s">
        <v>26</v>
      </c>
      <c r="J27" s="12" t="s">
        <v>25</v>
      </c>
      <c r="K27" s="12" t="s">
        <v>26</v>
      </c>
      <c r="L27" s="12" t="s">
        <v>25</v>
      </c>
      <c r="M27" s="12" t="s">
        <v>26</v>
      </c>
      <c r="N27" s="12">
        <v>2.9489662805866308</v>
      </c>
      <c r="O27" s="12">
        <v>37.285053563663674</v>
      </c>
      <c r="P27" s="12" t="s">
        <v>25</v>
      </c>
      <c r="Q27" s="12" t="s">
        <v>25</v>
      </c>
      <c r="R27" s="12" t="s">
        <v>25</v>
      </c>
      <c r="S27" s="12">
        <v>18.045618057477171</v>
      </c>
      <c r="T27" s="12" t="s">
        <v>25</v>
      </c>
      <c r="U27" s="12" t="s">
        <v>26</v>
      </c>
      <c r="V27" s="12" t="s">
        <v>26</v>
      </c>
      <c r="W27" s="12" t="s">
        <v>26</v>
      </c>
      <c r="X27" s="12" t="s">
        <v>26</v>
      </c>
      <c r="Y27" s="12" t="s">
        <v>26</v>
      </c>
      <c r="Z27" s="12" t="s">
        <v>25</v>
      </c>
    </row>
    <row r="28" spans="4:26" ht="15.75" x14ac:dyDescent="0.25">
      <c r="D28" s="13" t="s">
        <v>43</v>
      </c>
      <c r="E28" s="12">
        <v>58.615807269653423</v>
      </c>
      <c r="F28" s="12" t="s">
        <v>25</v>
      </c>
      <c r="G28" s="12" t="s">
        <v>26</v>
      </c>
      <c r="H28" s="12">
        <v>17.554945054945055</v>
      </c>
      <c r="I28" s="12" t="s">
        <v>25</v>
      </c>
      <c r="J28" s="12">
        <v>33.015638207945898</v>
      </c>
      <c r="K28" s="12" t="s">
        <v>26</v>
      </c>
      <c r="L28" s="12" t="s">
        <v>25</v>
      </c>
      <c r="M28" s="12" t="s">
        <v>26</v>
      </c>
      <c r="N28" s="12" t="s">
        <v>26</v>
      </c>
      <c r="O28" s="12">
        <v>40.211327134404058</v>
      </c>
      <c r="P28" s="12" t="s">
        <v>25</v>
      </c>
      <c r="Q28" s="12" t="s">
        <v>25</v>
      </c>
      <c r="R28" s="12" t="s">
        <v>26</v>
      </c>
      <c r="S28" s="12">
        <v>33.998309382924774</v>
      </c>
      <c r="T28" s="12" t="s">
        <v>26</v>
      </c>
      <c r="U28" s="12" t="s">
        <v>26</v>
      </c>
      <c r="V28" s="12" t="s">
        <v>26</v>
      </c>
      <c r="W28" s="12" t="s">
        <v>26</v>
      </c>
      <c r="X28" s="12" t="s">
        <v>26</v>
      </c>
      <c r="Y28" s="12" t="s">
        <v>26</v>
      </c>
      <c r="Z28" s="12">
        <v>1.1728655959425189</v>
      </c>
    </row>
    <row r="29" spans="4:26" ht="15.75" x14ac:dyDescent="0.25">
      <c r="D29" s="13" t="s">
        <v>44</v>
      </c>
      <c r="E29" s="12">
        <v>58.79100035018093</v>
      </c>
      <c r="F29" s="12">
        <v>37.57003618536244</v>
      </c>
      <c r="G29" s="12" t="s">
        <v>26</v>
      </c>
      <c r="H29" s="12">
        <v>5.2950274308392666</v>
      </c>
      <c r="I29" s="12" t="s">
        <v>25</v>
      </c>
      <c r="J29" s="12">
        <v>15.800455235204856</v>
      </c>
      <c r="K29" s="12" t="s">
        <v>26</v>
      </c>
      <c r="L29" s="12" t="s">
        <v>25</v>
      </c>
      <c r="M29" s="12" t="s">
        <v>26</v>
      </c>
      <c r="N29" s="12" t="s">
        <v>26</v>
      </c>
      <c r="O29" s="12">
        <v>38.7183378078674</v>
      </c>
      <c r="P29" s="12">
        <v>10.328878253764445</v>
      </c>
      <c r="Q29" s="12">
        <v>6.7526555386949925</v>
      </c>
      <c r="R29" s="12" t="s">
        <v>26</v>
      </c>
      <c r="S29" s="12">
        <v>18.000758725341427</v>
      </c>
      <c r="T29" s="12">
        <v>2.4031166102486283</v>
      </c>
      <c r="U29" s="12" t="s">
        <v>26</v>
      </c>
      <c r="V29" s="12" t="s">
        <v>26</v>
      </c>
      <c r="W29" s="12" t="s">
        <v>26</v>
      </c>
      <c r="X29" s="12" t="s">
        <v>26</v>
      </c>
      <c r="Y29" s="12" t="s">
        <v>26</v>
      </c>
      <c r="Z29" s="12">
        <v>2.4906618419516748</v>
      </c>
    </row>
    <row r="30" spans="4:26" ht="15.75" x14ac:dyDescent="0.25">
      <c r="D30" s="13" t="s">
        <v>45</v>
      </c>
      <c r="E30" s="12">
        <v>58.942674312508686</v>
      </c>
      <c r="F30" s="12">
        <v>32.18882369647055</v>
      </c>
      <c r="G30" s="12" t="s">
        <v>26</v>
      </c>
      <c r="H30" s="12">
        <v>12.753258445976567</v>
      </c>
      <c r="I30" s="12" t="s">
        <v>25</v>
      </c>
      <c r="J30" s="12">
        <v>10.678699401183133</v>
      </c>
      <c r="K30" s="12" t="s">
        <v>26</v>
      </c>
      <c r="L30" s="12">
        <v>1.3248294489797152</v>
      </c>
      <c r="M30" s="12" t="s">
        <v>26</v>
      </c>
      <c r="N30" s="12">
        <v>1.9290846138507369</v>
      </c>
      <c r="O30" s="12">
        <v>38.582900787344478</v>
      </c>
      <c r="P30" s="12">
        <v>10.035620841969147</v>
      </c>
      <c r="Q30" s="12">
        <v>10.196805907198492</v>
      </c>
      <c r="R30" s="12" t="s">
        <v>26</v>
      </c>
      <c r="S30" s="12">
        <v>18.350474038176841</v>
      </c>
      <c r="T30" s="12" t="s">
        <v>26</v>
      </c>
      <c r="U30" s="12" t="s">
        <v>26</v>
      </c>
      <c r="V30" s="12" t="s">
        <v>26</v>
      </c>
      <c r="W30" s="12" t="s">
        <v>26</v>
      </c>
      <c r="X30" s="12" t="s">
        <v>26</v>
      </c>
      <c r="Y30" s="12" t="s">
        <v>26</v>
      </c>
      <c r="Z30" s="12" t="s">
        <v>25</v>
      </c>
    </row>
    <row r="31" spans="4:26" ht="15.75" x14ac:dyDescent="0.25">
      <c r="D31" s="13" t="s">
        <v>46</v>
      </c>
      <c r="E31" s="12">
        <v>68.430635028610297</v>
      </c>
      <c r="F31" s="12">
        <v>35.738865991757031</v>
      </c>
      <c r="G31" s="12" t="s">
        <v>26</v>
      </c>
      <c r="H31" s="12">
        <v>3.5432755792085149</v>
      </c>
      <c r="I31" s="12" t="s">
        <v>25</v>
      </c>
      <c r="J31" s="12">
        <v>17.794405986155017</v>
      </c>
      <c r="K31" s="12" t="s">
        <v>26</v>
      </c>
      <c r="L31" s="12" t="s">
        <v>26</v>
      </c>
      <c r="M31" s="12" t="s">
        <v>26</v>
      </c>
      <c r="N31" s="12" t="s">
        <v>25</v>
      </c>
      <c r="O31" s="12">
        <v>29.432595734464407</v>
      </c>
      <c r="P31" s="12" t="s">
        <v>25</v>
      </c>
      <c r="Q31" s="12">
        <v>4.3075507182585735</v>
      </c>
      <c r="R31" s="12" t="s">
        <v>25</v>
      </c>
      <c r="S31" s="12">
        <v>21.743827778000082</v>
      </c>
      <c r="T31" s="12" t="s">
        <v>25</v>
      </c>
      <c r="U31" s="12" t="s">
        <v>26</v>
      </c>
      <c r="V31" s="12" t="s">
        <v>26</v>
      </c>
      <c r="W31" s="12" t="s">
        <v>26</v>
      </c>
      <c r="X31" s="12" t="s">
        <v>26</v>
      </c>
      <c r="Y31" s="12" t="s">
        <v>26</v>
      </c>
      <c r="Z31" s="12">
        <v>2.1367692369252933</v>
      </c>
    </row>
    <row r="32" spans="4:26" ht="15.75" x14ac:dyDescent="0.25">
      <c r="D32" s="13" t="s">
        <v>47</v>
      </c>
      <c r="E32" s="12">
        <v>54.137145918435678</v>
      </c>
      <c r="F32" s="12">
        <v>29.930802026830957</v>
      </c>
      <c r="G32" s="12" t="s">
        <v>25</v>
      </c>
      <c r="H32" s="12">
        <v>9.9046853724413495</v>
      </c>
      <c r="I32" s="12" t="s">
        <v>25</v>
      </c>
      <c r="J32" s="12">
        <v>13.236902609433246</v>
      </c>
      <c r="K32" s="12" t="s">
        <v>26</v>
      </c>
      <c r="L32" s="12" t="s">
        <v>25</v>
      </c>
      <c r="M32" s="12" t="s">
        <v>26</v>
      </c>
      <c r="N32" s="12" t="s">
        <v>26</v>
      </c>
      <c r="O32" s="12">
        <v>43.768834125761735</v>
      </c>
      <c r="P32" s="12" t="s">
        <v>25</v>
      </c>
      <c r="Q32" s="12">
        <v>5.8595057925400118</v>
      </c>
      <c r="R32" s="12" t="s">
        <v>26</v>
      </c>
      <c r="S32" s="12">
        <v>24.116609745753255</v>
      </c>
      <c r="T32" s="12">
        <v>11.823924641175026</v>
      </c>
      <c r="U32" s="12" t="s">
        <v>26</v>
      </c>
      <c r="V32" s="12" t="s">
        <v>26</v>
      </c>
      <c r="W32" s="12" t="s">
        <v>25</v>
      </c>
      <c r="X32" s="12" t="s">
        <v>25</v>
      </c>
      <c r="Y32" s="12" t="s">
        <v>25</v>
      </c>
      <c r="Z32" s="12">
        <v>2.0759391950713186</v>
      </c>
    </row>
    <row r="33" spans="4:26" ht="15.75" x14ac:dyDescent="0.25">
      <c r="D33" s="13" t="s">
        <v>48</v>
      </c>
      <c r="E33" s="12" t="s">
        <v>25</v>
      </c>
      <c r="F33" s="12">
        <v>35.479055324993283</v>
      </c>
      <c r="G33" s="12" t="s">
        <v>25</v>
      </c>
      <c r="H33" s="12">
        <v>16.116800525482937</v>
      </c>
      <c r="I33" s="12" t="s">
        <v>25</v>
      </c>
      <c r="J33" s="12">
        <v>6.467022960021497</v>
      </c>
      <c r="K33" s="12" t="s">
        <v>26</v>
      </c>
      <c r="L33" s="12" t="s">
        <v>25</v>
      </c>
      <c r="M33" s="12" t="s">
        <v>26</v>
      </c>
      <c r="N33" s="12" t="s">
        <v>25</v>
      </c>
      <c r="O33" s="12">
        <v>38.252769235362614</v>
      </c>
      <c r="P33" s="12" t="s">
        <v>25</v>
      </c>
      <c r="Q33" s="12">
        <v>14.411966679604694</v>
      </c>
      <c r="R33" s="12" t="s">
        <v>26</v>
      </c>
      <c r="S33" s="12">
        <v>22.556952198966947</v>
      </c>
      <c r="T33" s="12" t="s">
        <v>26</v>
      </c>
      <c r="U33" s="12" t="s">
        <v>26</v>
      </c>
      <c r="V33" s="12" t="s">
        <v>26</v>
      </c>
      <c r="W33" s="12" t="s">
        <v>26</v>
      </c>
      <c r="X33" s="12" t="s">
        <v>26</v>
      </c>
      <c r="Y33" s="12" t="s">
        <v>26</v>
      </c>
      <c r="Z33" s="12" t="s">
        <v>25</v>
      </c>
    </row>
    <row r="34" spans="4:26" ht="15.75" x14ac:dyDescent="0.25">
      <c r="D34" s="13" t="s">
        <v>49</v>
      </c>
      <c r="E34" s="12">
        <v>56.516172195819678</v>
      </c>
      <c r="F34" s="12">
        <v>45.844772297328468</v>
      </c>
      <c r="G34" s="12" t="s">
        <v>25</v>
      </c>
      <c r="H34" s="12" t="s">
        <v>25</v>
      </c>
      <c r="I34" s="12" t="s">
        <v>25</v>
      </c>
      <c r="J34" s="12">
        <v>8.1567503345176018</v>
      </c>
      <c r="K34" s="12" t="s">
        <v>26</v>
      </c>
      <c r="L34" s="12" t="s">
        <v>25</v>
      </c>
      <c r="M34" s="12" t="s">
        <v>26</v>
      </c>
      <c r="N34" s="12" t="s">
        <v>25</v>
      </c>
      <c r="O34" s="12">
        <v>38.162402528491668</v>
      </c>
      <c r="P34" s="12" t="s">
        <v>25</v>
      </c>
      <c r="Q34" s="12" t="s">
        <v>25</v>
      </c>
      <c r="R34" s="12" t="s">
        <v>25</v>
      </c>
      <c r="S34" s="12">
        <v>18.22111613528353</v>
      </c>
      <c r="T34" s="12">
        <v>5.4907027176671432</v>
      </c>
      <c r="U34" s="12" t="s">
        <v>26</v>
      </c>
      <c r="V34" s="12" t="s">
        <v>26</v>
      </c>
      <c r="W34" s="12" t="s">
        <v>25</v>
      </c>
      <c r="X34" s="12" t="s">
        <v>26</v>
      </c>
      <c r="Y34" s="12" t="s">
        <v>26</v>
      </c>
      <c r="Z34" s="12">
        <v>5.2931643058182987</v>
      </c>
    </row>
    <row r="35" spans="4:26" ht="15.75" x14ac:dyDescent="0.25">
      <c r="D35" s="13" t="s">
        <v>50</v>
      </c>
      <c r="E35" s="12">
        <v>60.905676729741444</v>
      </c>
      <c r="F35" s="12">
        <v>39.655255428764022</v>
      </c>
      <c r="G35" s="12" t="s">
        <v>26</v>
      </c>
      <c r="H35" s="12" t="s">
        <v>25</v>
      </c>
      <c r="I35" s="12" t="s">
        <v>26</v>
      </c>
      <c r="J35" s="12">
        <v>19.844479753478744</v>
      </c>
      <c r="K35" s="12" t="s">
        <v>26</v>
      </c>
      <c r="L35" s="12" t="s">
        <v>26</v>
      </c>
      <c r="M35" s="12" t="s">
        <v>26</v>
      </c>
      <c r="N35" s="12" t="s">
        <v>26</v>
      </c>
      <c r="O35" s="12">
        <v>37.738937840050077</v>
      </c>
      <c r="P35" s="12">
        <v>11.577350859453993</v>
      </c>
      <c r="Q35" s="12" t="s">
        <v>25</v>
      </c>
      <c r="R35" s="12" t="s">
        <v>25</v>
      </c>
      <c r="S35" s="12">
        <v>10.970677451971689</v>
      </c>
      <c r="T35" s="12" t="s">
        <v>25</v>
      </c>
      <c r="U35" s="12" t="s">
        <v>26</v>
      </c>
      <c r="V35" s="12" t="s">
        <v>26</v>
      </c>
      <c r="W35" s="12" t="s">
        <v>26</v>
      </c>
      <c r="X35" s="12" t="s">
        <v>25</v>
      </c>
      <c r="Y35" s="12" t="s">
        <v>25</v>
      </c>
      <c r="Z35" s="12" t="s">
        <v>25</v>
      </c>
    </row>
    <row r="36" spans="4:26" ht="15.75" x14ac:dyDescent="0.25">
      <c r="D36" s="13" t="s">
        <v>51</v>
      </c>
      <c r="E36" s="12">
        <v>60.889925115093554</v>
      </c>
      <c r="F36" s="12">
        <v>34.310722965363261</v>
      </c>
      <c r="G36" s="12" t="s">
        <v>25</v>
      </c>
      <c r="H36" s="12">
        <v>16.480606982671752</v>
      </c>
      <c r="I36" s="12">
        <v>0.45049495169034398</v>
      </c>
      <c r="J36" s="12">
        <v>7.7137381201715041</v>
      </c>
      <c r="K36" s="12" t="s">
        <v>26</v>
      </c>
      <c r="L36" s="12">
        <v>1.0570824524312896</v>
      </c>
      <c r="M36" s="12" t="s">
        <v>26</v>
      </c>
      <c r="N36" s="12" t="s">
        <v>25</v>
      </c>
      <c r="O36" s="12">
        <v>37.831696666732526</v>
      </c>
      <c r="P36" s="12">
        <v>12.813420007508249</v>
      </c>
      <c r="Q36" s="12">
        <v>8.3420600264764584</v>
      </c>
      <c r="R36" s="12" t="s">
        <v>25</v>
      </c>
      <c r="S36" s="12">
        <v>15.609254905060165</v>
      </c>
      <c r="T36" s="12" t="s">
        <v>26</v>
      </c>
      <c r="U36" s="12" t="s">
        <v>26</v>
      </c>
      <c r="V36" s="12" t="s">
        <v>26</v>
      </c>
      <c r="W36" s="12" t="s">
        <v>26</v>
      </c>
      <c r="X36" s="12" t="s">
        <v>26</v>
      </c>
      <c r="Y36" s="12" t="s">
        <v>26</v>
      </c>
      <c r="Z36" s="12">
        <v>1.2783782181739147</v>
      </c>
    </row>
    <row r="37" spans="4:26" ht="15.75" x14ac:dyDescent="0.25">
      <c r="D37" s="13" t="s">
        <v>52</v>
      </c>
      <c r="E37" s="12">
        <v>70.836471972306626</v>
      </c>
      <c r="F37" s="12">
        <v>30.938375468679908</v>
      </c>
      <c r="G37" s="12" t="s">
        <v>26</v>
      </c>
      <c r="H37" s="12">
        <v>15.329535932831716</v>
      </c>
      <c r="I37" s="12" t="s">
        <v>25</v>
      </c>
      <c r="J37" s="12">
        <v>19.23809362595323</v>
      </c>
      <c r="K37" s="12" t="s">
        <v>26</v>
      </c>
      <c r="L37" s="12">
        <v>0.41641628086093219</v>
      </c>
      <c r="M37" s="12" t="s">
        <v>26</v>
      </c>
      <c r="N37" s="12">
        <v>4.8971231728889304</v>
      </c>
      <c r="O37" s="12">
        <v>28.385709812020213</v>
      </c>
      <c r="P37" s="12" t="s">
        <v>25</v>
      </c>
      <c r="Q37" s="12">
        <v>9.1865494155783693</v>
      </c>
      <c r="R37" s="12" t="s">
        <v>26</v>
      </c>
      <c r="S37" s="12">
        <v>16.314715914380749</v>
      </c>
      <c r="T37" s="12" t="s">
        <v>25</v>
      </c>
      <c r="U37" s="12" t="s">
        <v>26</v>
      </c>
      <c r="V37" s="12" t="s">
        <v>26</v>
      </c>
      <c r="W37" s="12" t="s">
        <v>26</v>
      </c>
      <c r="X37" s="12" t="s">
        <v>25</v>
      </c>
      <c r="Y37" s="12" t="s">
        <v>25</v>
      </c>
      <c r="Z37" s="12" t="s">
        <v>25</v>
      </c>
    </row>
    <row r="38" spans="4:26" ht="15.75" x14ac:dyDescent="0.25">
      <c r="D38" s="11" t="s">
        <v>53</v>
      </c>
      <c r="E38" s="12" t="s">
        <v>25</v>
      </c>
      <c r="F38" s="12" t="s">
        <v>25</v>
      </c>
      <c r="G38" s="12" t="s">
        <v>26</v>
      </c>
      <c r="H38" s="12" t="s">
        <v>25</v>
      </c>
      <c r="I38" s="12" t="s">
        <v>25</v>
      </c>
      <c r="J38" s="12" t="s">
        <v>26</v>
      </c>
      <c r="K38" s="12" t="s">
        <v>26</v>
      </c>
      <c r="L38" s="12" t="s">
        <v>26</v>
      </c>
      <c r="M38" s="12" t="s">
        <v>26</v>
      </c>
      <c r="N38" s="12" t="s">
        <v>26</v>
      </c>
      <c r="O38" s="12" t="s">
        <v>25</v>
      </c>
      <c r="P38" s="12" t="s">
        <v>26</v>
      </c>
      <c r="Q38" s="12" t="s">
        <v>25</v>
      </c>
      <c r="R38" s="12" t="s">
        <v>26</v>
      </c>
      <c r="S38" s="12" t="s">
        <v>25</v>
      </c>
      <c r="T38" s="12" t="s">
        <v>26</v>
      </c>
      <c r="U38" s="12" t="s">
        <v>26</v>
      </c>
      <c r="V38" s="12" t="s">
        <v>26</v>
      </c>
      <c r="W38" s="12" t="s">
        <v>25</v>
      </c>
      <c r="X38" s="12" t="s">
        <v>25</v>
      </c>
      <c r="Y38" s="12" t="s">
        <v>25</v>
      </c>
      <c r="Z38" s="12" t="s">
        <v>25</v>
      </c>
    </row>
    <row r="39" spans="4:26" ht="15.75" x14ac:dyDescent="0.25">
      <c r="D39" s="13" t="s">
        <v>54</v>
      </c>
      <c r="E39" s="12" t="s">
        <v>25</v>
      </c>
      <c r="F39" s="12" t="s">
        <v>25</v>
      </c>
      <c r="G39" s="12" t="s">
        <v>26</v>
      </c>
      <c r="H39" s="12" t="s">
        <v>25</v>
      </c>
      <c r="I39" s="12" t="s">
        <v>25</v>
      </c>
      <c r="J39" s="12" t="s">
        <v>26</v>
      </c>
      <c r="K39" s="12" t="s">
        <v>26</v>
      </c>
      <c r="L39" s="12" t="s">
        <v>26</v>
      </c>
      <c r="M39" s="12" t="s">
        <v>26</v>
      </c>
      <c r="N39" s="12" t="s">
        <v>26</v>
      </c>
      <c r="O39" s="12" t="s">
        <v>25</v>
      </c>
      <c r="P39" s="12" t="s">
        <v>26</v>
      </c>
      <c r="Q39" s="12" t="s">
        <v>25</v>
      </c>
      <c r="R39" s="12" t="s">
        <v>26</v>
      </c>
      <c r="S39" s="12" t="s">
        <v>25</v>
      </c>
      <c r="T39" s="12" t="s">
        <v>26</v>
      </c>
      <c r="U39" s="12" t="s">
        <v>26</v>
      </c>
      <c r="V39" s="12" t="s">
        <v>26</v>
      </c>
      <c r="W39" s="12" t="s">
        <v>25</v>
      </c>
      <c r="X39" s="12" t="s">
        <v>25</v>
      </c>
      <c r="Y39" s="12" t="s">
        <v>25</v>
      </c>
      <c r="Z39" s="12" t="s">
        <v>25</v>
      </c>
    </row>
    <row r="40" spans="4:26" ht="15.75" x14ac:dyDescent="0.25">
      <c r="D40" s="13" t="s">
        <v>55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  <c r="N40" s="12" t="s">
        <v>26</v>
      </c>
      <c r="O40" s="12" t="s">
        <v>26</v>
      </c>
      <c r="P40" s="12" t="s">
        <v>26</v>
      </c>
      <c r="Q40" s="12" t="s">
        <v>26</v>
      </c>
      <c r="R40" s="12" t="s">
        <v>26</v>
      </c>
      <c r="S40" s="12" t="s">
        <v>26</v>
      </c>
      <c r="T40" s="12" t="s">
        <v>26</v>
      </c>
      <c r="U40" s="12" t="s">
        <v>26</v>
      </c>
      <c r="V40" s="12" t="s">
        <v>26</v>
      </c>
      <c r="W40" s="12" t="s">
        <v>26</v>
      </c>
      <c r="X40" s="12" t="s">
        <v>26</v>
      </c>
      <c r="Y40" s="12" t="s">
        <v>26</v>
      </c>
      <c r="Z40" s="12" t="s">
        <v>26</v>
      </c>
    </row>
    <row r="41" spans="4:26" ht="15.75" x14ac:dyDescent="0.25">
      <c r="D41" s="13" t="s">
        <v>56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  <c r="N41" s="12" t="s">
        <v>26</v>
      </c>
      <c r="O41" s="12" t="s">
        <v>26</v>
      </c>
      <c r="P41" s="12" t="s">
        <v>26</v>
      </c>
      <c r="Q41" s="12" t="s">
        <v>26</v>
      </c>
      <c r="R41" s="12" t="s">
        <v>26</v>
      </c>
      <c r="S41" s="12" t="s">
        <v>26</v>
      </c>
      <c r="T41" s="12" t="s">
        <v>26</v>
      </c>
      <c r="U41" s="12" t="s">
        <v>26</v>
      </c>
      <c r="V41" s="12" t="s">
        <v>26</v>
      </c>
      <c r="W41" s="12" t="s">
        <v>26</v>
      </c>
      <c r="X41" s="12" t="s">
        <v>26</v>
      </c>
      <c r="Y41" s="12" t="s">
        <v>26</v>
      </c>
      <c r="Z41" s="12" t="s">
        <v>26</v>
      </c>
    </row>
    <row r="42" spans="4:26" ht="15.75" x14ac:dyDescent="0.25">
      <c r="D42" s="14" t="s">
        <v>57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  <c r="N42" s="12" t="s">
        <v>26</v>
      </c>
      <c r="O42" s="12" t="s">
        <v>26</v>
      </c>
      <c r="P42" s="12" t="s">
        <v>26</v>
      </c>
      <c r="Q42" s="12" t="s">
        <v>26</v>
      </c>
      <c r="R42" s="12" t="s">
        <v>26</v>
      </c>
      <c r="S42" s="12" t="s">
        <v>26</v>
      </c>
      <c r="T42" s="12" t="s">
        <v>26</v>
      </c>
      <c r="U42" s="12" t="s">
        <v>26</v>
      </c>
      <c r="V42" s="12" t="s">
        <v>26</v>
      </c>
      <c r="W42" s="12" t="s">
        <v>26</v>
      </c>
      <c r="X42" s="12" t="s">
        <v>26</v>
      </c>
      <c r="Y42" s="12" t="s">
        <v>26</v>
      </c>
      <c r="Z42" s="12" t="s">
        <v>26</v>
      </c>
    </row>
    <row r="43" spans="4:26" ht="15.75" x14ac:dyDescent="0.25">
      <c r="D43" s="13" t="s">
        <v>58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  <c r="N43" s="12" t="s">
        <v>26</v>
      </c>
      <c r="O43" s="12" t="s">
        <v>26</v>
      </c>
      <c r="P43" s="12" t="s">
        <v>26</v>
      </c>
      <c r="Q43" s="12" t="s">
        <v>26</v>
      </c>
      <c r="R43" s="12" t="s">
        <v>26</v>
      </c>
      <c r="S43" s="12" t="s">
        <v>26</v>
      </c>
      <c r="T43" s="12" t="s">
        <v>26</v>
      </c>
      <c r="U43" s="12" t="s">
        <v>26</v>
      </c>
      <c r="V43" s="12" t="s">
        <v>26</v>
      </c>
      <c r="W43" s="12" t="s">
        <v>26</v>
      </c>
      <c r="X43" s="12" t="s">
        <v>26</v>
      </c>
      <c r="Y43" s="12" t="s">
        <v>26</v>
      </c>
      <c r="Z43" s="12" t="s">
        <v>26</v>
      </c>
    </row>
  </sheetData>
  <mergeCells count="11">
    <mergeCell ref="Z4:Z5"/>
    <mergeCell ref="E1:Z1"/>
    <mergeCell ref="D3:Z3"/>
    <mergeCell ref="D4:D5"/>
    <mergeCell ref="E4:E5"/>
    <mergeCell ref="F4:N4"/>
    <mergeCell ref="O4:O5"/>
    <mergeCell ref="P4:V4"/>
    <mergeCell ref="W4:W5"/>
    <mergeCell ref="X4:X5"/>
    <mergeCell ref="Y4:Y5"/>
  </mergeCells>
  <pageMargins left="0.70866141732283472" right="0.31496062992125984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D1:Z43"/>
  <sheetViews>
    <sheetView topLeftCell="D1" workbookViewId="0">
      <selection activeCell="E1" sqref="E1:Z1"/>
    </sheetView>
  </sheetViews>
  <sheetFormatPr defaultRowHeight="15" x14ac:dyDescent="0.25"/>
  <cols>
    <col min="1" max="3" width="0" style="3" hidden="1" customWidth="1"/>
    <col min="4" max="4" width="37.59765625" style="1" customWidth="1"/>
    <col min="5" max="5" width="9.8984375" style="1" customWidth="1"/>
    <col min="6" max="6" width="4.19921875" style="1" customWidth="1"/>
    <col min="7" max="7" width="3.5" style="1" customWidth="1"/>
    <col min="8" max="8" width="3.8984375" style="1" customWidth="1"/>
    <col min="9" max="9" width="3.796875" style="1" customWidth="1"/>
    <col min="10" max="10" width="4.59765625" style="1" customWidth="1"/>
    <col min="11" max="11" width="4.3984375" style="1" customWidth="1"/>
    <col min="12" max="12" width="4.69921875" style="1" customWidth="1"/>
    <col min="13" max="13" width="4.296875" style="3" customWidth="1"/>
    <col min="14" max="14" width="4.3984375" style="3" customWidth="1"/>
    <col min="15" max="15" width="8.796875" style="3"/>
    <col min="16" max="16" width="4.5" style="3" customWidth="1"/>
    <col min="17" max="17" width="3.69921875" style="3" customWidth="1"/>
    <col min="18" max="18" width="4.796875" style="3" customWidth="1"/>
    <col min="19" max="19" width="3.296875" style="3" customWidth="1"/>
    <col min="20" max="20" width="3.69921875" style="3" customWidth="1"/>
    <col min="21" max="21" width="4.8984375" style="3" customWidth="1"/>
    <col min="22" max="22" width="4" style="3" customWidth="1"/>
    <col min="23" max="23" width="3.796875" style="3" customWidth="1"/>
    <col min="24" max="24" width="4.8984375" style="3" customWidth="1"/>
    <col min="25" max="25" width="5.5" style="3" customWidth="1"/>
    <col min="26" max="26" width="4.5" style="3" customWidth="1"/>
    <col min="27" max="16384" width="8.796875" style="3"/>
  </cols>
  <sheetData>
    <row r="1" spans="4:26" ht="93" customHeight="1" x14ac:dyDescent="0.25">
      <c r="E1" s="309" t="s">
        <v>815</v>
      </c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</row>
    <row r="2" spans="4:26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</row>
    <row r="3" spans="4:26" ht="12.75" customHeight="1" x14ac:dyDescent="0.2">
      <c r="D3" s="310" t="s">
        <v>62</v>
      </c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</row>
    <row r="4" spans="4:26" ht="14.45" customHeight="1" x14ac:dyDescent="0.2">
      <c r="D4" s="347"/>
      <c r="E4" s="345" t="s">
        <v>109</v>
      </c>
      <c r="F4" s="315" t="s">
        <v>110</v>
      </c>
      <c r="G4" s="325"/>
      <c r="H4" s="325"/>
      <c r="I4" s="325"/>
      <c r="J4" s="325"/>
      <c r="K4" s="325"/>
      <c r="L4" s="325"/>
      <c r="M4" s="325"/>
      <c r="N4" s="349"/>
      <c r="O4" s="345" t="s">
        <v>111</v>
      </c>
      <c r="P4" s="315" t="s">
        <v>64</v>
      </c>
      <c r="Q4" s="325"/>
      <c r="R4" s="325"/>
      <c r="S4" s="325"/>
      <c r="T4" s="325"/>
      <c r="U4" s="325"/>
      <c r="V4" s="325"/>
      <c r="W4" s="345" t="s">
        <v>112</v>
      </c>
      <c r="X4" s="345" t="s">
        <v>67</v>
      </c>
      <c r="Y4" s="345" t="s">
        <v>68</v>
      </c>
      <c r="Z4" s="345" t="s">
        <v>69</v>
      </c>
    </row>
    <row r="5" spans="4:26" ht="128.25" customHeight="1" x14ac:dyDescent="0.2">
      <c r="D5" s="348"/>
      <c r="E5" s="346"/>
      <c r="F5" s="16" t="s">
        <v>113</v>
      </c>
      <c r="G5" s="16" t="s">
        <v>114</v>
      </c>
      <c r="H5" s="16" t="s">
        <v>115</v>
      </c>
      <c r="I5" s="16" t="s">
        <v>116</v>
      </c>
      <c r="J5" s="16" t="s">
        <v>74</v>
      </c>
      <c r="K5" s="16" t="s">
        <v>117</v>
      </c>
      <c r="L5" s="16" t="s">
        <v>118</v>
      </c>
      <c r="M5" s="16" t="s">
        <v>119</v>
      </c>
      <c r="N5" s="16" t="s">
        <v>120</v>
      </c>
      <c r="O5" s="346"/>
      <c r="P5" s="16" t="s">
        <v>121</v>
      </c>
      <c r="Q5" s="16" t="s">
        <v>81</v>
      </c>
      <c r="R5" s="16" t="s">
        <v>122</v>
      </c>
      <c r="S5" s="16" t="s">
        <v>123</v>
      </c>
      <c r="T5" s="16" t="s">
        <v>124</v>
      </c>
      <c r="U5" s="16" t="s">
        <v>85</v>
      </c>
      <c r="V5" s="16" t="s">
        <v>125</v>
      </c>
      <c r="W5" s="346"/>
      <c r="X5" s="346"/>
      <c r="Y5" s="346"/>
      <c r="Z5" s="346"/>
    </row>
    <row r="6" spans="4:26" ht="114.75" hidden="1" x14ac:dyDescent="0.25">
      <c r="D6" s="23"/>
      <c r="E6" s="187" t="s">
        <v>87</v>
      </c>
      <c r="F6" s="188" t="s">
        <v>88</v>
      </c>
      <c r="G6" s="188" t="s">
        <v>89</v>
      </c>
      <c r="H6" s="189" t="s">
        <v>90</v>
      </c>
      <c r="I6" s="190" t="s">
        <v>91</v>
      </c>
      <c r="J6" s="190" t="s">
        <v>92</v>
      </c>
      <c r="K6" s="190" t="s">
        <v>93</v>
      </c>
      <c r="L6" s="190" t="s">
        <v>94</v>
      </c>
      <c r="M6" s="191" t="s">
        <v>95</v>
      </c>
      <c r="N6" s="192" t="s">
        <v>96</v>
      </c>
      <c r="O6" s="193" t="s">
        <v>97</v>
      </c>
      <c r="P6" s="194" t="s">
        <v>98</v>
      </c>
      <c r="Q6" s="195" t="s">
        <v>99</v>
      </c>
      <c r="R6" s="196" t="s">
        <v>100</v>
      </c>
      <c r="S6" s="188" t="s">
        <v>101</v>
      </c>
      <c r="T6" s="188" t="s">
        <v>102</v>
      </c>
      <c r="U6" s="188" t="s">
        <v>103</v>
      </c>
      <c r="V6" s="197" t="s">
        <v>104</v>
      </c>
      <c r="W6" s="188" t="s">
        <v>105</v>
      </c>
      <c r="X6" s="188" t="s">
        <v>106</v>
      </c>
      <c r="Y6" s="188" t="s">
        <v>107</v>
      </c>
      <c r="Z6" s="198" t="s">
        <v>108</v>
      </c>
    </row>
    <row r="7" spans="4:26" ht="12.75" x14ac:dyDescent="0.2">
      <c r="D7" s="7"/>
      <c r="E7" s="181">
        <v>1</v>
      </c>
      <c r="F7" s="181">
        <v>2</v>
      </c>
      <c r="G7" s="181">
        <v>3</v>
      </c>
      <c r="H7" s="181">
        <v>4</v>
      </c>
      <c r="I7" s="181">
        <v>5</v>
      </c>
      <c r="J7" s="181">
        <v>6</v>
      </c>
      <c r="K7" s="181">
        <v>7</v>
      </c>
      <c r="L7" s="181">
        <v>8</v>
      </c>
      <c r="M7" s="181">
        <v>10</v>
      </c>
      <c r="N7" s="181">
        <v>11</v>
      </c>
      <c r="O7" s="181">
        <v>12</v>
      </c>
      <c r="P7" s="181">
        <v>13</v>
      </c>
      <c r="Q7" s="181">
        <v>14</v>
      </c>
      <c r="R7" s="181">
        <v>15</v>
      </c>
      <c r="S7" s="181">
        <v>16</v>
      </c>
      <c r="T7" s="181">
        <v>17</v>
      </c>
      <c r="U7" s="181">
        <v>18</v>
      </c>
      <c r="V7" s="181">
        <v>19</v>
      </c>
      <c r="W7" s="181">
        <v>20</v>
      </c>
      <c r="X7" s="181">
        <v>21</v>
      </c>
      <c r="Y7" s="181">
        <v>22</v>
      </c>
      <c r="Z7" s="181">
        <v>23</v>
      </c>
    </row>
    <row r="8" spans="4:26" ht="15.75" x14ac:dyDescent="0.25">
      <c r="D8" s="9" t="s">
        <v>21</v>
      </c>
      <c r="E8" s="10">
        <v>59.500838941682638</v>
      </c>
      <c r="F8" s="10">
        <v>34.517365670157417</v>
      </c>
      <c r="G8" s="10">
        <v>0.1387927437434899</v>
      </c>
      <c r="H8" s="10">
        <v>8.6893850170465257</v>
      </c>
      <c r="I8" s="10">
        <v>0.16994866706906236</v>
      </c>
      <c r="J8" s="10">
        <v>14.612707591827187</v>
      </c>
      <c r="K8" s="10" t="s">
        <v>26</v>
      </c>
      <c r="L8" s="10">
        <v>7.6540850761348644E-2</v>
      </c>
      <c r="M8" s="10">
        <v>2.4481081509830832E-2</v>
      </c>
      <c r="N8" s="10">
        <v>1.2716173195677845</v>
      </c>
      <c r="O8" s="10">
        <v>36.615112573305602</v>
      </c>
      <c r="P8" s="10">
        <v>8.3746382470554419</v>
      </c>
      <c r="Q8" s="10">
        <v>7.1387832910483437</v>
      </c>
      <c r="R8" s="10">
        <v>0.70205746403294456</v>
      </c>
      <c r="S8" s="10">
        <v>18.098911523153138</v>
      </c>
      <c r="T8" s="10">
        <v>2.0431211168633103</v>
      </c>
      <c r="U8" s="10" t="s">
        <v>25</v>
      </c>
      <c r="V8" s="10" t="s">
        <v>26</v>
      </c>
      <c r="W8" s="10" t="s">
        <v>25</v>
      </c>
      <c r="X8" s="10" t="s">
        <v>25</v>
      </c>
      <c r="Y8" s="10" t="s">
        <v>25</v>
      </c>
      <c r="Z8" s="10">
        <v>3.7370820577274286</v>
      </c>
    </row>
    <row r="9" spans="4:26" ht="15.75" x14ac:dyDescent="0.25">
      <c r="D9" s="11" t="s">
        <v>22</v>
      </c>
      <c r="E9" s="12" t="s">
        <v>25</v>
      </c>
      <c r="F9" s="12" t="s">
        <v>25</v>
      </c>
      <c r="G9" s="12">
        <v>0.13903266775222253</v>
      </c>
      <c r="H9" s="12" t="s">
        <v>25</v>
      </c>
      <c r="I9" s="12" t="s">
        <v>25</v>
      </c>
      <c r="J9" s="12">
        <v>14.637967841673882</v>
      </c>
      <c r="K9" s="12" t="s">
        <v>26</v>
      </c>
      <c r="L9" s="12">
        <v>7.6673163065660507E-2</v>
      </c>
      <c r="M9" s="12">
        <v>2.4523400719434499E-2</v>
      </c>
      <c r="N9" s="12">
        <v>1.2738155002266263</v>
      </c>
      <c r="O9" s="12" t="s">
        <v>25</v>
      </c>
      <c r="P9" s="12">
        <v>8.3891150613738645</v>
      </c>
      <c r="Q9" s="12" t="s">
        <v>25</v>
      </c>
      <c r="R9" s="12">
        <v>0.70327107532549704</v>
      </c>
      <c r="S9" s="12" t="s">
        <v>25</v>
      </c>
      <c r="T9" s="12">
        <v>2.0466529571848047</v>
      </c>
      <c r="U9" s="12" t="s">
        <v>25</v>
      </c>
      <c r="V9" s="12" t="s">
        <v>26</v>
      </c>
      <c r="W9" s="12" t="s">
        <v>25</v>
      </c>
      <c r="X9" s="12" t="s">
        <v>25</v>
      </c>
      <c r="Y9" s="12" t="s">
        <v>25</v>
      </c>
      <c r="Z9" s="12" t="s">
        <v>25</v>
      </c>
    </row>
    <row r="10" spans="4:26" ht="15.75" x14ac:dyDescent="0.25">
      <c r="D10" s="13" t="s">
        <v>23</v>
      </c>
      <c r="E10" s="12">
        <v>67.124591210498735</v>
      </c>
      <c r="F10" s="12">
        <v>32.380645510994405</v>
      </c>
      <c r="G10" s="12" t="s">
        <v>26</v>
      </c>
      <c r="H10" s="12">
        <v>11.289215184384391</v>
      </c>
      <c r="I10" s="12" t="s">
        <v>25</v>
      </c>
      <c r="J10" s="12" t="s">
        <v>25</v>
      </c>
      <c r="K10" s="12" t="s">
        <v>26</v>
      </c>
      <c r="L10" s="12" t="s">
        <v>26</v>
      </c>
      <c r="M10" s="12" t="s">
        <v>26</v>
      </c>
      <c r="N10" s="12" t="s">
        <v>25</v>
      </c>
      <c r="O10" s="12">
        <v>24.363252007058581</v>
      </c>
      <c r="P10" s="12" t="s">
        <v>25</v>
      </c>
      <c r="Q10" s="12" t="s">
        <v>25</v>
      </c>
      <c r="R10" s="12" t="s">
        <v>26</v>
      </c>
      <c r="S10" s="12">
        <v>9.9690434175103437</v>
      </c>
      <c r="T10" s="12" t="s">
        <v>25</v>
      </c>
      <c r="U10" s="12" t="s">
        <v>26</v>
      </c>
      <c r="V10" s="12" t="s">
        <v>26</v>
      </c>
      <c r="W10" s="12" t="s">
        <v>25</v>
      </c>
      <c r="X10" s="12" t="s">
        <v>26</v>
      </c>
      <c r="Y10" s="12" t="s">
        <v>26</v>
      </c>
      <c r="Z10" s="12" t="s">
        <v>25</v>
      </c>
    </row>
    <row r="11" spans="4:26" ht="15.75" x14ac:dyDescent="0.25">
      <c r="D11" s="13" t="s">
        <v>24</v>
      </c>
      <c r="E11" s="12" t="s">
        <v>25</v>
      </c>
      <c r="F11" s="12" t="s">
        <v>25</v>
      </c>
      <c r="G11" s="12" t="s">
        <v>26</v>
      </c>
      <c r="H11" s="12" t="s">
        <v>25</v>
      </c>
      <c r="I11" s="12" t="s">
        <v>25</v>
      </c>
      <c r="J11" s="12" t="s">
        <v>25</v>
      </c>
      <c r="K11" s="12" t="s">
        <v>26</v>
      </c>
      <c r="L11" s="12" t="s">
        <v>26</v>
      </c>
      <c r="M11" s="12" t="s">
        <v>25</v>
      </c>
      <c r="N11" s="12" t="s">
        <v>25</v>
      </c>
      <c r="O11" s="12" t="s">
        <v>25</v>
      </c>
      <c r="P11" s="12" t="s">
        <v>25</v>
      </c>
      <c r="Q11" s="12" t="s">
        <v>25</v>
      </c>
      <c r="R11" s="12" t="s">
        <v>25</v>
      </c>
      <c r="S11" s="12" t="s">
        <v>25</v>
      </c>
      <c r="T11" s="12" t="s">
        <v>25</v>
      </c>
      <c r="U11" s="12" t="s">
        <v>26</v>
      </c>
      <c r="V11" s="12" t="s">
        <v>26</v>
      </c>
      <c r="W11" s="12" t="s">
        <v>26</v>
      </c>
      <c r="X11" s="12" t="s">
        <v>26</v>
      </c>
      <c r="Y11" s="12" t="s">
        <v>26</v>
      </c>
      <c r="Z11" s="12">
        <v>5.4011823224563136</v>
      </c>
    </row>
    <row r="12" spans="4:26" ht="15.75" x14ac:dyDescent="0.25">
      <c r="D12" s="13" t="s">
        <v>27</v>
      </c>
      <c r="E12" s="12">
        <v>64.196541413643232</v>
      </c>
      <c r="F12" s="12">
        <v>36.977898338522238</v>
      </c>
      <c r="G12" s="12" t="s">
        <v>26</v>
      </c>
      <c r="H12" s="12" t="s">
        <v>25</v>
      </c>
      <c r="I12" s="12" t="s">
        <v>25</v>
      </c>
      <c r="J12" s="12" t="s">
        <v>25</v>
      </c>
      <c r="K12" s="12" t="s">
        <v>26</v>
      </c>
      <c r="L12" s="12" t="s">
        <v>26</v>
      </c>
      <c r="M12" s="12" t="s">
        <v>26</v>
      </c>
      <c r="N12" s="12" t="s">
        <v>26</v>
      </c>
      <c r="O12" s="12">
        <v>34.798557381091825</v>
      </c>
      <c r="P12" s="12" t="s">
        <v>25</v>
      </c>
      <c r="Q12" s="12">
        <v>7.5922443821090599</v>
      </c>
      <c r="R12" s="12" t="s">
        <v>26</v>
      </c>
      <c r="S12" s="12" t="s">
        <v>25</v>
      </c>
      <c r="T12" s="12" t="s">
        <v>25</v>
      </c>
      <c r="U12" s="12" t="s">
        <v>26</v>
      </c>
      <c r="V12" s="12" t="s">
        <v>26</v>
      </c>
      <c r="W12" s="12" t="s">
        <v>26</v>
      </c>
      <c r="X12" s="12" t="s">
        <v>26</v>
      </c>
      <c r="Y12" s="12" t="s">
        <v>26</v>
      </c>
      <c r="Z12" s="12" t="s">
        <v>25</v>
      </c>
    </row>
    <row r="13" spans="4:26" ht="15.75" x14ac:dyDescent="0.25">
      <c r="D13" s="13" t="s">
        <v>28</v>
      </c>
      <c r="E13" s="12">
        <v>51.859380349195483</v>
      </c>
      <c r="F13" s="12" t="s">
        <v>25</v>
      </c>
      <c r="G13" s="12" t="s">
        <v>25</v>
      </c>
      <c r="H13" s="12">
        <v>14.265234508729886</v>
      </c>
      <c r="I13" s="12" t="s">
        <v>25</v>
      </c>
      <c r="J13" s="12">
        <v>10.428791509756932</v>
      </c>
      <c r="K13" s="12" t="s">
        <v>26</v>
      </c>
      <c r="L13" s="12" t="s">
        <v>25</v>
      </c>
      <c r="M13" s="12" t="s">
        <v>26</v>
      </c>
      <c r="N13" s="12" t="s">
        <v>25</v>
      </c>
      <c r="O13" s="12">
        <v>42.074631975350904</v>
      </c>
      <c r="P13" s="12">
        <v>3.7615542622389593</v>
      </c>
      <c r="Q13" s="12">
        <v>14.757360492981855</v>
      </c>
      <c r="R13" s="12" t="s">
        <v>26</v>
      </c>
      <c r="S13" s="12">
        <v>23.555717220130092</v>
      </c>
      <c r="T13" s="12" t="s">
        <v>26</v>
      </c>
      <c r="U13" s="12" t="s">
        <v>26</v>
      </c>
      <c r="V13" s="12" t="s">
        <v>26</v>
      </c>
      <c r="W13" s="12" t="s">
        <v>26</v>
      </c>
      <c r="X13" s="12" t="s">
        <v>26</v>
      </c>
      <c r="Y13" s="12" t="s">
        <v>26</v>
      </c>
      <c r="Z13" s="12" t="s">
        <v>25</v>
      </c>
    </row>
    <row r="14" spans="4:26" ht="15.75" x14ac:dyDescent="0.25">
      <c r="D14" s="13" t="s">
        <v>29</v>
      </c>
      <c r="E14" s="12">
        <v>61.926200077335245</v>
      </c>
      <c r="F14" s="12">
        <v>28.973098381483734</v>
      </c>
      <c r="G14" s="12" t="s">
        <v>26</v>
      </c>
      <c r="H14" s="12" t="s">
        <v>25</v>
      </c>
      <c r="I14" s="12" t="s">
        <v>26</v>
      </c>
      <c r="J14" s="12" t="s">
        <v>25</v>
      </c>
      <c r="K14" s="12" t="s">
        <v>26</v>
      </c>
      <c r="L14" s="12" t="s">
        <v>26</v>
      </c>
      <c r="M14" s="12" t="s">
        <v>26</v>
      </c>
      <c r="N14" s="12" t="s">
        <v>26</v>
      </c>
      <c r="O14" s="12">
        <v>24.788709053747997</v>
      </c>
      <c r="P14" s="12" t="s">
        <v>25</v>
      </c>
      <c r="Q14" s="12" t="s">
        <v>25</v>
      </c>
      <c r="R14" s="12" t="s">
        <v>26</v>
      </c>
      <c r="S14" s="12" t="s">
        <v>25</v>
      </c>
      <c r="T14" s="12" t="s">
        <v>26</v>
      </c>
      <c r="U14" s="12" t="s">
        <v>26</v>
      </c>
      <c r="V14" s="12" t="s">
        <v>26</v>
      </c>
      <c r="W14" s="12" t="s">
        <v>26</v>
      </c>
      <c r="X14" s="12" t="s">
        <v>26</v>
      </c>
      <c r="Y14" s="12" t="s">
        <v>26</v>
      </c>
      <c r="Z14" s="12" t="s">
        <v>25</v>
      </c>
    </row>
    <row r="15" spans="4:26" ht="15.75" x14ac:dyDescent="0.25">
      <c r="D15" s="13" t="s">
        <v>30</v>
      </c>
      <c r="E15" s="12">
        <v>46.994535519125684</v>
      </c>
      <c r="F15" s="12">
        <v>32.409759101054412</v>
      </c>
      <c r="G15" s="12" t="s">
        <v>26</v>
      </c>
      <c r="H15" s="12" t="s">
        <v>25</v>
      </c>
      <c r="I15" s="12" t="s">
        <v>25</v>
      </c>
      <c r="J15" s="12" t="s">
        <v>25</v>
      </c>
      <c r="K15" s="12" t="s">
        <v>26</v>
      </c>
      <c r="L15" s="12" t="s">
        <v>26</v>
      </c>
      <c r="M15" s="12" t="s">
        <v>26</v>
      </c>
      <c r="N15" s="12" t="s">
        <v>26</v>
      </c>
      <c r="O15" s="12" t="s">
        <v>25</v>
      </c>
      <c r="P15" s="12" t="s">
        <v>26</v>
      </c>
      <c r="Q15" s="12" t="s">
        <v>25</v>
      </c>
      <c r="R15" s="12" t="s">
        <v>26</v>
      </c>
      <c r="S15" s="12" t="s">
        <v>25</v>
      </c>
      <c r="T15" s="12" t="s">
        <v>25</v>
      </c>
      <c r="U15" s="12" t="s">
        <v>26</v>
      </c>
      <c r="V15" s="12" t="s">
        <v>26</v>
      </c>
      <c r="W15" s="12" t="s">
        <v>26</v>
      </c>
      <c r="X15" s="12" t="s">
        <v>26</v>
      </c>
      <c r="Y15" s="12" t="s">
        <v>26</v>
      </c>
      <c r="Z15" s="12">
        <v>32.090356345724622</v>
      </c>
    </row>
    <row r="16" spans="4:26" ht="15.75" x14ac:dyDescent="0.25">
      <c r="D16" s="13" t="s">
        <v>31</v>
      </c>
      <c r="E16" s="12">
        <v>70.885749639100851</v>
      </c>
      <c r="F16" s="12">
        <v>46.51732315941431</v>
      </c>
      <c r="G16" s="12" t="s">
        <v>26</v>
      </c>
      <c r="H16" s="12" t="s">
        <v>25</v>
      </c>
      <c r="I16" s="12" t="s">
        <v>26</v>
      </c>
      <c r="J16" s="12" t="s">
        <v>25</v>
      </c>
      <c r="K16" s="12" t="s">
        <v>26</v>
      </c>
      <c r="L16" s="12" t="s">
        <v>26</v>
      </c>
      <c r="M16" s="12" t="s">
        <v>26</v>
      </c>
      <c r="N16" s="12" t="s">
        <v>25</v>
      </c>
      <c r="O16" s="12">
        <v>29.067849041039391</v>
      </c>
      <c r="P16" s="12" t="s">
        <v>25</v>
      </c>
      <c r="Q16" s="12" t="s">
        <v>25</v>
      </c>
      <c r="R16" s="12" t="s">
        <v>25</v>
      </c>
      <c r="S16" s="12" t="s">
        <v>25</v>
      </c>
      <c r="T16" s="12" t="s">
        <v>26</v>
      </c>
      <c r="U16" s="12" t="s">
        <v>26</v>
      </c>
      <c r="V16" s="12" t="s">
        <v>26</v>
      </c>
      <c r="W16" s="12" t="s">
        <v>26</v>
      </c>
      <c r="X16" s="12" t="s">
        <v>26</v>
      </c>
      <c r="Y16" s="12" t="s">
        <v>26</v>
      </c>
      <c r="Z16" s="12" t="s">
        <v>25</v>
      </c>
    </row>
    <row r="17" spans="4:26" ht="15.75" x14ac:dyDescent="0.25">
      <c r="D17" s="13" t="s">
        <v>32</v>
      </c>
      <c r="E17" s="12" t="s">
        <v>25</v>
      </c>
      <c r="F17" s="12" t="s">
        <v>25</v>
      </c>
      <c r="G17" s="12" t="s">
        <v>26</v>
      </c>
      <c r="H17" s="12" t="s">
        <v>25</v>
      </c>
      <c r="I17" s="12" t="s">
        <v>25</v>
      </c>
      <c r="J17" s="12" t="s">
        <v>25</v>
      </c>
      <c r="K17" s="12" t="s">
        <v>26</v>
      </c>
      <c r="L17" s="12" t="s">
        <v>26</v>
      </c>
      <c r="M17" s="12" t="s">
        <v>25</v>
      </c>
      <c r="N17" s="12" t="s">
        <v>26</v>
      </c>
      <c r="O17" s="12" t="s">
        <v>25</v>
      </c>
      <c r="P17" s="12">
        <v>15.835771925157401</v>
      </c>
      <c r="Q17" s="12" t="s">
        <v>25</v>
      </c>
      <c r="R17" s="12" t="s">
        <v>26</v>
      </c>
      <c r="S17" s="12" t="s">
        <v>25</v>
      </c>
      <c r="T17" s="12" t="s">
        <v>26</v>
      </c>
      <c r="U17" s="12" t="s">
        <v>26</v>
      </c>
      <c r="V17" s="12" t="s">
        <v>26</v>
      </c>
      <c r="W17" s="12" t="s">
        <v>26</v>
      </c>
      <c r="X17" s="12" t="s">
        <v>26</v>
      </c>
      <c r="Y17" s="12" t="s">
        <v>26</v>
      </c>
      <c r="Z17" s="12" t="s">
        <v>25</v>
      </c>
    </row>
    <row r="18" spans="4:26" ht="15.75" x14ac:dyDescent="0.25">
      <c r="D18" s="13" t="s">
        <v>33</v>
      </c>
      <c r="E18" s="12">
        <v>60.888867557773992</v>
      </c>
      <c r="F18" s="12">
        <v>40.903746010414913</v>
      </c>
      <c r="G18" s="12" t="s">
        <v>26</v>
      </c>
      <c r="H18" s="12" t="s">
        <v>25</v>
      </c>
      <c r="I18" s="12" t="s">
        <v>26</v>
      </c>
      <c r="J18" s="12" t="s">
        <v>25</v>
      </c>
      <c r="K18" s="12" t="s">
        <v>26</v>
      </c>
      <c r="L18" s="12" t="s">
        <v>26</v>
      </c>
      <c r="M18" s="12" t="s">
        <v>26</v>
      </c>
      <c r="N18" s="12" t="s">
        <v>25</v>
      </c>
      <c r="O18" s="12">
        <v>39.111132442226008</v>
      </c>
      <c r="P18" s="12" t="s">
        <v>25</v>
      </c>
      <c r="Q18" s="12" t="s">
        <v>25</v>
      </c>
      <c r="R18" s="12" t="s">
        <v>25</v>
      </c>
      <c r="S18" s="12">
        <v>19.644356986873365</v>
      </c>
      <c r="T18" s="12" t="s">
        <v>25</v>
      </c>
      <c r="U18" s="12" t="s">
        <v>26</v>
      </c>
      <c r="V18" s="12" t="s">
        <v>26</v>
      </c>
      <c r="W18" s="12" t="s">
        <v>26</v>
      </c>
      <c r="X18" s="12" t="s">
        <v>26</v>
      </c>
      <c r="Y18" s="12" t="s">
        <v>26</v>
      </c>
      <c r="Z18" s="12" t="s">
        <v>26</v>
      </c>
    </row>
    <row r="19" spans="4:26" ht="15.75" x14ac:dyDescent="0.25">
      <c r="D19" s="13" t="s">
        <v>34</v>
      </c>
      <c r="E19" s="12">
        <v>66.276523446349017</v>
      </c>
      <c r="F19" s="12">
        <v>35.713206977271014</v>
      </c>
      <c r="G19" s="12" t="s">
        <v>26</v>
      </c>
      <c r="H19" s="12">
        <v>8.291172695008683</v>
      </c>
      <c r="I19" s="12" t="s">
        <v>26</v>
      </c>
      <c r="J19" s="12">
        <v>22.27214377406932</v>
      </c>
      <c r="K19" s="12" t="s">
        <v>26</v>
      </c>
      <c r="L19" s="12" t="s">
        <v>26</v>
      </c>
      <c r="M19" s="12" t="s">
        <v>26</v>
      </c>
      <c r="N19" s="12" t="s">
        <v>26</v>
      </c>
      <c r="O19" s="12">
        <v>23.925847617609303</v>
      </c>
      <c r="P19" s="12" t="s">
        <v>25</v>
      </c>
      <c r="Q19" s="12" t="s">
        <v>25</v>
      </c>
      <c r="R19" s="12" t="s">
        <v>26</v>
      </c>
      <c r="S19" s="12">
        <v>9.4351732991014128</v>
      </c>
      <c r="T19" s="12" t="s">
        <v>25</v>
      </c>
      <c r="U19" s="12" t="s">
        <v>26</v>
      </c>
      <c r="V19" s="12" t="s">
        <v>26</v>
      </c>
      <c r="W19" s="12" t="s">
        <v>25</v>
      </c>
      <c r="X19" s="12" t="s">
        <v>26</v>
      </c>
      <c r="Y19" s="12" t="s">
        <v>26</v>
      </c>
      <c r="Z19" s="12" t="s">
        <v>25</v>
      </c>
    </row>
    <row r="20" spans="4:26" ht="15.75" x14ac:dyDescent="0.25">
      <c r="D20" s="13" t="s">
        <v>35</v>
      </c>
      <c r="E20" s="12">
        <v>57.506095437129922</v>
      </c>
      <c r="F20" s="12">
        <v>35.321026355509112</v>
      </c>
      <c r="G20" s="12" t="s">
        <v>25</v>
      </c>
      <c r="H20" s="12">
        <v>8.7008011145942188</v>
      </c>
      <c r="I20" s="12" t="s">
        <v>25</v>
      </c>
      <c r="J20" s="12">
        <v>12.810867293625915</v>
      </c>
      <c r="K20" s="12" t="s">
        <v>26</v>
      </c>
      <c r="L20" s="12" t="s">
        <v>25</v>
      </c>
      <c r="M20" s="12" t="s">
        <v>26</v>
      </c>
      <c r="N20" s="12" t="s">
        <v>25</v>
      </c>
      <c r="O20" s="12">
        <v>41.000812724950656</v>
      </c>
      <c r="P20" s="12">
        <v>4.7695344247068387</v>
      </c>
      <c r="Q20" s="12">
        <v>9.606408916753745</v>
      </c>
      <c r="R20" s="12" t="s">
        <v>25</v>
      </c>
      <c r="S20" s="12">
        <v>24.089167537443398</v>
      </c>
      <c r="T20" s="12" t="s">
        <v>25</v>
      </c>
      <c r="U20" s="12" t="s">
        <v>26</v>
      </c>
      <c r="V20" s="12" t="s">
        <v>26</v>
      </c>
      <c r="W20" s="12" t="s">
        <v>26</v>
      </c>
      <c r="X20" s="12" t="s">
        <v>26</v>
      </c>
      <c r="Y20" s="12" t="s">
        <v>26</v>
      </c>
      <c r="Z20" s="12" t="s">
        <v>25</v>
      </c>
    </row>
    <row r="21" spans="4:26" ht="15.75" x14ac:dyDescent="0.25">
      <c r="D21" s="13" t="s">
        <v>36</v>
      </c>
      <c r="E21" s="12" t="s">
        <v>25</v>
      </c>
      <c r="F21" s="12" t="s">
        <v>25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26</v>
      </c>
      <c r="L21" s="12" t="s">
        <v>26</v>
      </c>
      <c r="M21" s="12" t="s">
        <v>25</v>
      </c>
      <c r="N21" s="12" t="s">
        <v>26</v>
      </c>
      <c r="O21" s="12">
        <v>29.922414608761471</v>
      </c>
      <c r="P21" s="12" t="s">
        <v>25</v>
      </c>
      <c r="Q21" s="12" t="s">
        <v>25</v>
      </c>
      <c r="R21" s="12" t="s">
        <v>25</v>
      </c>
      <c r="S21" s="12" t="s">
        <v>25</v>
      </c>
      <c r="T21" s="12" t="s">
        <v>26</v>
      </c>
      <c r="U21" s="12" t="s">
        <v>26</v>
      </c>
      <c r="V21" s="12" t="s">
        <v>26</v>
      </c>
      <c r="W21" s="12" t="s">
        <v>25</v>
      </c>
      <c r="X21" s="12" t="s">
        <v>25</v>
      </c>
      <c r="Y21" s="12" t="s">
        <v>25</v>
      </c>
      <c r="Z21" s="12" t="s">
        <v>25</v>
      </c>
    </row>
    <row r="22" spans="4:26" ht="15.75" x14ac:dyDescent="0.25">
      <c r="D22" s="13" t="s">
        <v>37</v>
      </c>
      <c r="E22" s="12">
        <v>66.548906173561022</v>
      </c>
      <c r="F22" s="12">
        <v>42.663006898182047</v>
      </c>
      <c r="G22" s="12" t="s">
        <v>26</v>
      </c>
      <c r="H22" s="12" t="s">
        <v>25</v>
      </c>
      <c r="I22" s="12" t="s">
        <v>25</v>
      </c>
      <c r="J22" s="12" t="s">
        <v>25</v>
      </c>
      <c r="K22" s="12" t="s">
        <v>26</v>
      </c>
      <c r="L22" s="12" t="s">
        <v>26</v>
      </c>
      <c r="M22" s="12" t="s">
        <v>26</v>
      </c>
      <c r="N22" s="12" t="s">
        <v>25</v>
      </c>
      <c r="O22" s="12">
        <v>31.148525969143687</v>
      </c>
      <c r="P22" s="12">
        <v>10.644410371241049</v>
      </c>
      <c r="Q22" s="12" t="s">
        <v>25</v>
      </c>
      <c r="R22" s="12" t="s">
        <v>26</v>
      </c>
      <c r="S22" s="12">
        <v>14.311839854484804</v>
      </c>
      <c r="T22" s="12" t="s">
        <v>25</v>
      </c>
      <c r="U22" s="12" t="s">
        <v>26</v>
      </c>
      <c r="V22" s="12" t="s">
        <v>26</v>
      </c>
      <c r="W22" s="12" t="s">
        <v>25</v>
      </c>
      <c r="X22" s="12" t="s">
        <v>25</v>
      </c>
      <c r="Y22" s="12" t="s">
        <v>25</v>
      </c>
      <c r="Z22" s="12" t="s">
        <v>25</v>
      </c>
    </row>
    <row r="23" spans="4:26" ht="15.75" x14ac:dyDescent="0.25">
      <c r="D23" s="13" t="s">
        <v>38</v>
      </c>
      <c r="E23" s="12">
        <v>41.648945434808148</v>
      </c>
      <c r="F23" s="12">
        <v>24.576141888671508</v>
      </c>
      <c r="G23" s="12" t="s">
        <v>26</v>
      </c>
      <c r="H23" s="12">
        <v>9.1674464008684424</v>
      </c>
      <c r="I23" s="12" t="s">
        <v>26</v>
      </c>
      <c r="J23" s="12" t="s">
        <v>25</v>
      </c>
      <c r="K23" s="12" t="s">
        <v>26</v>
      </c>
      <c r="L23" s="12" t="s">
        <v>25</v>
      </c>
      <c r="M23" s="12" t="s">
        <v>26</v>
      </c>
      <c r="N23" s="12" t="s">
        <v>26</v>
      </c>
      <c r="O23" s="12">
        <v>50.405191747104183</v>
      </c>
      <c r="P23" s="12">
        <v>20.812489789194977</v>
      </c>
      <c r="Q23" s="12">
        <v>13.724672140333254</v>
      </c>
      <c r="R23" s="12" t="s">
        <v>26</v>
      </c>
      <c r="S23" s="12">
        <v>15.86802981757595</v>
      </c>
      <c r="T23" s="12" t="s">
        <v>26</v>
      </c>
      <c r="U23" s="12" t="s">
        <v>26</v>
      </c>
      <c r="V23" s="12" t="s">
        <v>26</v>
      </c>
      <c r="W23" s="12" t="s">
        <v>26</v>
      </c>
      <c r="X23" s="12" t="s">
        <v>26</v>
      </c>
      <c r="Y23" s="12" t="s">
        <v>26</v>
      </c>
      <c r="Z23" s="12" t="s">
        <v>25</v>
      </c>
    </row>
    <row r="24" spans="4:26" ht="15.75" x14ac:dyDescent="0.25">
      <c r="D24" s="13" t="s">
        <v>39</v>
      </c>
      <c r="E24" s="12">
        <v>59.778253140911694</v>
      </c>
      <c r="F24" s="12">
        <v>28.646319785484017</v>
      </c>
      <c r="G24" s="12" t="s">
        <v>26</v>
      </c>
      <c r="H24" s="12">
        <v>7.8696032056882892</v>
      </c>
      <c r="I24" s="12" t="s">
        <v>25</v>
      </c>
      <c r="J24" s="12" t="s">
        <v>25</v>
      </c>
      <c r="K24" s="12" t="s">
        <v>26</v>
      </c>
      <c r="L24" s="12" t="s">
        <v>25</v>
      </c>
      <c r="M24" s="12" t="s">
        <v>26</v>
      </c>
      <c r="N24" s="12" t="s">
        <v>25</v>
      </c>
      <c r="O24" s="12">
        <v>36.199572173179476</v>
      </c>
      <c r="P24" s="12" t="s">
        <v>25</v>
      </c>
      <c r="Q24" s="12">
        <v>12.741405802777862</v>
      </c>
      <c r="R24" s="12" t="s">
        <v>25</v>
      </c>
      <c r="S24" s="12">
        <v>18.791238588774064</v>
      </c>
      <c r="T24" s="12" t="s">
        <v>26</v>
      </c>
      <c r="U24" s="12" t="s">
        <v>25</v>
      </c>
      <c r="V24" s="12" t="s">
        <v>26</v>
      </c>
      <c r="W24" s="12" t="s">
        <v>26</v>
      </c>
      <c r="X24" s="12" t="s">
        <v>26</v>
      </c>
      <c r="Y24" s="12" t="s">
        <v>26</v>
      </c>
      <c r="Z24" s="12">
        <v>4.0221746859088308</v>
      </c>
    </row>
    <row r="25" spans="4:26" ht="15.75" x14ac:dyDescent="0.25">
      <c r="D25" s="13" t="s">
        <v>40</v>
      </c>
      <c r="E25" s="12">
        <v>67.033816828993025</v>
      </c>
      <c r="F25" s="12">
        <v>29.630481126948961</v>
      </c>
      <c r="G25" s="12" t="s">
        <v>26</v>
      </c>
      <c r="H25" s="12" t="s">
        <v>25</v>
      </c>
      <c r="I25" s="12" t="s">
        <v>25</v>
      </c>
      <c r="J25" s="12" t="s">
        <v>25</v>
      </c>
      <c r="K25" s="12" t="s">
        <v>26</v>
      </c>
      <c r="L25" s="12" t="s">
        <v>25</v>
      </c>
      <c r="M25" s="12" t="s">
        <v>26</v>
      </c>
      <c r="N25" s="12" t="s">
        <v>25</v>
      </c>
      <c r="O25" s="12" t="s">
        <v>25</v>
      </c>
      <c r="P25" s="12" t="s">
        <v>25</v>
      </c>
      <c r="Q25" s="12" t="s">
        <v>25</v>
      </c>
      <c r="R25" s="12" t="s">
        <v>26</v>
      </c>
      <c r="S25" s="12" t="s">
        <v>25</v>
      </c>
      <c r="T25" s="12" t="s">
        <v>26</v>
      </c>
      <c r="U25" s="12" t="s">
        <v>26</v>
      </c>
      <c r="V25" s="12" t="s">
        <v>26</v>
      </c>
      <c r="W25" s="12" t="s">
        <v>26</v>
      </c>
      <c r="X25" s="12" t="s">
        <v>26</v>
      </c>
      <c r="Y25" s="12" t="s">
        <v>26</v>
      </c>
      <c r="Z25" s="12">
        <v>0.84855578313756641</v>
      </c>
    </row>
    <row r="26" spans="4:26" ht="15.75" x14ac:dyDescent="0.25">
      <c r="D26" s="13" t="s">
        <v>41</v>
      </c>
      <c r="E26" s="12" t="s">
        <v>25</v>
      </c>
      <c r="F26" s="12" t="s">
        <v>25</v>
      </c>
      <c r="G26" s="12" t="s">
        <v>26</v>
      </c>
      <c r="H26" s="12" t="s">
        <v>25</v>
      </c>
      <c r="I26" s="12" t="s">
        <v>26</v>
      </c>
      <c r="J26" s="12" t="s">
        <v>25</v>
      </c>
      <c r="K26" s="12" t="s">
        <v>26</v>
      </c>
      <c r="L26" s="12" t="s">
        <v>26</v>
      </c>
      <c r="M26" s="12" t="s">
        <v>26</v>
      </c>
      <c r="N26" s="12" t="s">
        <v>26</v>
      </c>
      <c r="O26" s="12" t="s">
        <v>25</v>
      </c>
      <c r="P26" s="12" t="s">
        <v>25</v>
      </c>
      <c r="Q26" s="12" t="s">
        <v>25</v>
      </c>
      <c r="R26" s="12" t="s">
        <v>26</v>
      </c>
      <c r="S26" s="12" t="s">
        <v>25</v>
      </c>
      <c r="T26" s="12" t="s">
        <v>26</v>
      </c>
      <c r="U26" s="12" t="s">
        <v>26</v>
      </c>
      <c r="V26" s="12" t="s">
        <v>26</v>
      </c>
      <c r="W26" s="12" t="s">
        <v>26</v>
      </c>
      <c r="X26" s="12" t="s">
        <v>26</v>
      </c>
      <c r="Y26" s="12" t="s">
        <v>26</v>
      </c>
      <c r="Z26" s="12" t="s">
        <v>26</v>
      </c>
    </row>
    <row r="27" spans="4:26" ht="15.75" x14ac:dyDescent="0.25">
      <c r="D27" s="13" t="s">
        <v>42</v>
      </c>
      <c r="E27" s="12">
        <v>60.165289256198349</v>
      </c>
      <c r="F27" s="12">
        <v>43.421934331025241</v>
      </c>
      <c r="G27" s="12" t="s">
        <v>26</v>
      </c>
      <c r="H27" s="12">
        <v>6.7321867321867321</v>
      </c>
      <c r="I27" s="12" t="s">
        <v>26</v>
      </c>
      <c r="J27" s="12" t="s">
        <v>25</v>
      </c>
      <c r="K27" s="12" t="s">
        <v>26</v>
      </c>
      <c r="L27" s="12" t="s">
        <v>26</v>
      </c>
      <c r="M27" s="12" t="s">
        <v>26</v>
      </c>
      <c r="N27" s="12" t="s">
        <v>25</v>
      </c>
      <c r="O27" s="12">
        <v>39.834710743801651</v>
      </c>
      <c r="P27" s="12" t="s">
        <v>25</v>
      </c>
      <c r="Q27" s="12" t="s">
        <v>25</v>
      </c>
      <c r="R27" s="12" t="s">
        <v>25</v>
      </c>
      <c r="S27" s="12">
        <v>18.092472637927184</v>
      </c>
      <c r="T27" s="12" t="s">
        <v>25</v>
      </c>
      <c r="U27" s="12" t="s">
        <v>26</v>
      </c>
      <c r="V27" s="12" t="s">
        <v>26</v>
      </c>
      <c r="W27" s="12" t="s">
        <v>26</v>
      </c>
      <c r="X27" s="12" t="s">
        <v>26</v>
      </c>
      <c r="Y27" s="12" t="s">
        <v>26</v>
      </c>
      <c r="Z27" s="12" t="s">
        <v>26</v>
      </c>
    </row>
    <row r="28" spans="4:26" ht="15.75" x14ac:dyDescent="0.25">
      <c r="D28" s="13" t="s">
        <v>43</v>
      </c>
      <c r="E28" s="12" t="s">
        <v>25</v>
      </c>
      <c r="F28" s="12" t="s">
        <v>25</v>
      </c>
      <c r="G28" s="12" t="s">
        <v>26</v>
      </c>
      <c r="H28" s="12" t="s">
        <v>25</v>
      </c>
      <c r="I28" s="12" t="s">
        <v>26</v>
      </c>
      <c r="J28" s="12" t="s">
        <v>25</v>
      </c>
      <c r="K28" s="12" t="s">
        <v>26</v>
      </c>
      <c r="L28" s="12" t="s">
        <v>25</v>
      </c>
      <c r="M28" s="12" t="s">
        <v>26</v>
      </c>
      <c r="N28" s="12" t="s">
        <v>26</v>
      </c>
      <c r="O28" s="12" t="s">
        <v>25</v>
      </c>
      <c r="P28" s="12" t="s">
        <v>26</v>
      </c>
      <c r="Q28" s="12" t="s">
        <v>26</v>
      </c>
      <c r="R28" s="12" t="s">
        <v>26</v>
      </c>
      <c r="S28" s="12" t="s">
        <v>25</v>
      </c>
      <c r="T28" s="12" t="s">
        <v>26</v>
      </c>
      <c r="U28" s="12" t="s">
        <v>26</v>
      </c>
      <c r="V28" s="12" t="s">
        <v>26</v>
      </c>
      <c r="W28" s="12" t="s">
        <v>26</v>
      </c>
      <c r="X28" s="12" t="s">
        <v>26</v>
      </c>
      <c r="Y28" s="12" t="s">
        <v>26</v>
      </c>
      <c r="Z28" s="12" t="s">
        <v>25</v>
      </c>
    </row>
    <row r="29" spans="4:26" ht="15.75" x14ac:dyDescent="0.25">
      <c r="D29" s="13" t="s">
        <v>44</v>
      </c>
      <c r="E29" s="12">
        <v>55.520197582464554</v>
      </c>
      <c r="F29" s="12">
        <v>40.304922938089241</v>
      </c>
      <c r="G29" s="12" t="s">
        <v>26</v>
      </c>
      <c r="H29" s="12" t="s">
        <v>25</v>
      </c>
      <c r="I29" s="12" t="s">
        <v>26</v>
      </c>
      <c r="J29" s="12">
        <v>14.160868222945213</v>
      </c>
      <c r="K29" s="12" t="s">
        <v>26</v>
      </c>
      <c r="L29" s="12" t="s">
        <v>26</v>
      </c>
      <c r="M29" s="12" t="s">
        <v>26</v>
      </c>
      <c r="N29" s="12" t="s">
        <v>26</v>
      </c>
      <c r="O29" s="12">
        <v>42.128761072454822</v>
      </c>
      <c r="P29" s="12" t="s">
        <v>25</v>
      </c>
      <c r="Q29" s="12" t="s">
        <v>25</v>
      </c>
      <c r="R29" s="12" t="s">
        <v>26</v>
      </c>
      <c r="S29" s="12">
        <v>21.700824051865396</v>
      </c>
      <c r="T29" s="12" t="s">
        <v>25</v>
      </c>
      <c r="U29" s="12" t="s">
        <v>26</v>
      </c>
      <c r="V29" s="12" t="s">
        <v>26</v>
      </c>
      <c r="W29" s="12" t="s">
        <v>26</v>
      </c>
      <c r="X29" s="12" t="s">
        <v>26</v>
      </c>
      <c r="Y29" s="12" t="s">
        <v>26</v>
      </c>
      <c r="Z29" s="12" t="s">
        <v>25</v>
      </c>
    </row>
    <row r="30" spans="4:26" ht="15.75" x14ac:dyDescent="0.25">
      <c r="D30" s="13" t="s">
        <v>45</v>
      </c>
      <c r="E30" s="12">
        <v>53.177662426004353</v>
      </c>
      <c r="F30" s="12">
        <v>28.70342627159134</v>
      </c>
      <c r="G30" s="12" t="s">
        <v>26</v>
      </c>
      <c r="H30" s="12">
        <v>11.225878027646635</v>
      </c>
      <c r="I30" s="12" t="s">
        <v>26</v>
      </c>
      <c r="J30" s="12" t="s">
        <v>25</v>
      </c>
      <c r="K30" s="12" t="s">
        <v>26</v>
      </c>
      <c r="L30" s="12" t="s">
        <v>26</v>
      </c>
      <c r="M30" s="12" t="s">
        <v>26</v>
      </c>
      <c r="N30" s="12" t="s">
        <v>25</v>
      </c>
      <c r="O30" s="12">
        <v>44.154040506288112</v>
      </c>
      <c r="P30" s="12" t="s">
        <v>25</v>
      </c>
      <c r="Q30" s="12">
        <v>9.2337654975827412</v>
      </c>
      <c r="R30" s="12" t="s">
        <v>26</v>
      </c>
      <c r="S30" s="12">
        <v>22.159215140055228</v>
      </c>
      <c r="T30" s="12" t="s">
        <v>26</v>
      </c>
      <c r="U30" s="12" t="s">
        <v>26</v>
      </c>
      <c r="V30" s="12" t="s">
        <v>26</v>
      </c>
      <c r="W30" s="12" t="s">
        <v>26</v>
      </c>
      <c r="X30" s="12" t="s">
        <v>26</v>
      </c>
      <c r="Y30" s="12" t="s">
        <v>26</v>
      </c>
      <c r="Z30" s="12" t="s">
        <v>25</v>
      </c>
    </row>
    <row r="31" spans="4:26" ht="15.75" x14ac:dyDescent="0.25">
      <c r="D31" s="13" t="s">
        <v>46</v>
      </c>
      <c r="E31" s="12">
        <v>75.341805185227201</v>
      </c>
      <c r="F31" s="12">
        <v>40.707437453905939</v>
      </c>
      <c r="G31" s="12" t="s">
        <v>26</v>
      </c>
      <c r="H31" s="12" t="s">
        <v>25</v>
      </c>
      <c r="I31" s="12" t="s">
        <v>25</v>
      </c>
      <c r="J31" s="12" t="s">
        <v>25</v>
      </c>
      <c r="K31" s="12" t="s">
        <v>26</v>
      </c>
      <c r="L31" s="12" t="s">
        <v>26</v>
      </c>
      <c r="M31" s="12" t="s">
        <v>26</v>
      </c>
      <c r="N31" s="12" t="s">
        <v>25</v>
      </c>
      <c r="O31" s="12">
        <v>22.249957451636693</v>
      </c>
      <c r="P31" s="12" t="s">
        <v>25</v>
      </c>
      <c r="Q31" s="12" t="s">
        <v>25</v>
      </c>
      <c r="R31" s="12" t="s">
        <v>25</v>
      </c>
      <c r="S31" s="12">
        <v>15.720201962897827</v>
      </c>
      <c r="T31" s="12" t="s">
        <v>26</v>
      </c>
      <c r="U31" s="12" t="s">
        <v>26</v>
      </c>
      <c r="V31" s="12" t="s">
        <v>26</v>
      </c>
      <c r="W31" s="12" t="s">
        <v>26</v>
      </c>
      <c r="X31" s="12" t="s">
        <v>26</v>
      </c>
      <c r="Y31" s="12" t="s">
        <v>26</v>
      </c>
      <c r="Z31" s="12" t="s">
        <v>25</v>
      </c>
    </row>
    <row r="32" spans="4:26" ht="15.75" x14ac:dyDescent="0.25">
      <c r="D32" s="13" t="s">
        <v>47</v>
      </c>
      <c r="E32" s="12">
        <v>54.014757073577108</v>
      </c>
      <c r="F32" s="12">
        <v>29.688792359644168</v>
      </c>
      <c r="G32" s="12" t="s">
        <v>25</v>
      </c>
      <c r="H32" s="12">
        <v>11.392698818839071</v>
      </c>
      <c r="I32" s="12" t="s">
        <v>26</v>
      </c>
      <c r="J32" s="12" t="s">
        <v>25</v>
      </c>
      <c r="K32" s="12" t="s">
        <v>26</v>
      </c>
      <c r="L32" s="12" t="s">
        <v>26</v>
      </c>
      <c r="M32" s="12" t="s">
        <v>26</v>
      </c>
      <c r="N32" s="12" t="s">
        <v>26</v>
      </c>
      <c r="O32" s="12">
        <v>44.747255362827644</v>
      </c>
      <c r="P32" s="12" t="s">
        <v>25</v>
      </c>
      <c r="Q32" s="12" t="s">
        <v>25</v>
      </c>
      <c r="R32" s="12" t="s">
        <v>26</v>
      </c>
      <c r="S32" s="12" t="s">
        <v>25</v>
      </c>
      <c r="T32" s="12" t="s">
        <v>25</v>
      </c>
      <c r="U32" s="12" t="s">
        <v>26</v>
      </c>
      <c r="V32" s="12" t="s">
        <v>26</v>
      </c>
      <c r="W32" s="12" t="s">
        <v>25</v>
      </c>
      <c r="X32" s="12" t="s">
        <v>25</v>
      </c>
      <c r="Y32" s="12" t="s">
        <v>25</v>
      </c>
      <c r="Z32" s="12" t="s">
        <v>25</v>
      </c>
    </row>
    <row r="33" spans="4:26" ht="15.75" x14ac:dyDescent="0.25">
      <c r="D33" s="13" t="s">
        <v>48</v>
      </c>
      <c r="E33" s="12" t="s">
        <v>25</v>
      </c>
      <c r="F33" s="12">
        <v>30.97300418651653</v>
      </c>
      <c r="G33" s="12" t="s">
        <v>25</v>
      </c>
      <c r="H33" s="12">
        <v>20.18189692507579</v>
      </c>
      <c r="I33" s="12" t="s">
        <v>26</v>
      </c>
      <c r="J33" s="12">
        <v>6.6118088638660311</v>
      </c>
      <c r="K33" s="12" t="s">
        <v>26</v>
      </c>
      <c r="L33" s="12" t="s">
        <v>26</v>
      </c>
      <c r="M33" s="12" t="s">
        <v>26</v>
      </c>
      <c r="N33" s="12" t="s">
        <v>26</v>
      </c>
      <c r="O33" s="12">
        <v>36.971271834849141</v>
      </c>
      <c r="P33" s="12" t="s">
        <v>26</v>
      </c>
      <c r="Q33" s="12">
        <v>17.525624368413453</v>
      </c>
      <c r="R33" s="12" t="s">
        <v>26</v>
      </c>
      <c r="S33" s="12">
        <v>19.445647466435688</v>
      </c>
      <c r="T33" s="12" t="s">
        <v>26</v>
      </c>
      <c r="U33" s="12" t="s">
        <v>26</v>
      </c>
      <c r="V33" s="12" t="s">
        <v>26</v>
      </c>
      <c r="W33" s="12" t="s">
        <v>26</v>
      </c>
      <c r="X33" s="12" t="s">
        <v>26</v>
      </c>
      <c r="Y33" s="12" t="s">
        <v>26</v>
      </c>
      <c r="Z33" s="12" t="s">
        <v>25</v>
      </c>
    </row>
    <row r="34" spans="4:26" ht="15.75" x14ac:dyDescent="0.25">
      <c r="D34" s="13" t="s">
        <v>49</v>
      </c>
      <c r="E34" s="12">
        <v>56.300518468424954</v>
      </c>
      <c r="F34" s="12">
        <v>46.934273661159949</v>
      </c>
      <c r="G34" s="12" t="s">
        <v>25</v>
      </c>
      <c r="H34" s="12" t="s">
        <v>26</v>
      </c>
      <c r="I34" s="12" t="s">
        <v>26</v>
      </c>
      <c r="J34" s="12" t="s">
        <v>25</v>
      </c>
      <c r="K34" s="12" t="s">
        <v>26</v>
      </c>
      <c r="L34" s="12" t="s">
        <v>26</v>
      </c>
      <c r="M34" s="12" t="s">
        <v>26</v>
      </c>
      <c r="N34" s="12" t="s">
        <v>25</v>
      </c>
      <c r="O34" s="12">
        <v>39.126654429523718</v>
      </c>
      <c r="P34" s="12" t="s">
        <v>25</v>
      </c>
      <c r="Q34" s="12" t="s">
        <v>26</v>
      </c>
      <c r="R34" s="12" t="s">
        <v>25</v>
      </c>
      <c r="S34" s="12" t="s">
        <v>25</v>
      </c>
      <c r="T34" s="12" t="s">
        <v>25</v>
      </c>
      <c r="U34" s="12" t="s">
        <v>26</v>
      </c>
      <c r="V34" s="12" t="s">
        <v>26</v>
      </c>
      <c r="W34" s="12" t="s">
        <v>26</v>
      </c>
      <c r="X34" s="12" t="s">
        <v>26</v>
      </c>
      <c r="Y34" s="12" t="s">
        <v>26</v>
      </c>
      <c r="Z34" s="12" t="s">
        <v>25</v>
      </c>
    </row>
    <row r="35" spans="4:26" ht="15.75" x14ac:dyDescent="0.25">
      <c r="D35" s="13" t="s">
        <v>50</v>
      </c>
      <c r="E35" s="12">
        <v>59.286086503387182</v>
      </c>
      <c r="F35" s="12" t="s">
        <v>25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26</v>
      </c>
      <c r="L35" s="12" t="s">
        <v>26</v>
      </c>
      <c r="M35" s="12" t="s">
        <v>26</v>
      </c>
      <c r="N35" s="12" t="s">
        <v>26</v>
      </c>
      <c r="O35" s="12" t="s">
        <v>25</v>
      </c>
      <c r="P35" s="12">
        <v>12.529963522668057</v>
      </c>
      <c r="Q35" s="12" t="s">
        <v>25</v>
      </c>
      <c r="R35" s="12" t="s">
        <v>25</v>
      </c>
      <c r="S35" s="12" t="s">
        <v>25</v>
      </c>
      <c r="T35" s="12" t="s">
        <v>25</v>
      </c>
      <c r="U35" s="12" t="s">
        <v>26</v>
      </c>
      <c r="V35" s="12" t="s">
        <v>26</v>
      </c>
      <c r="W35" s="12" t="s">
        <v>26</v>
      </c>
      <c r="X35" s="12" t="s">
        <v>25</v>
      </c>
      <c r="Y35" s="12" t="s">
        <v>25</v>
      </c>
      <c r="Z35" s="12" t="s">
        <v>25</v>
      </c>
    </row>
    <row r="36" spans="4:26" ht="15.75" x14ac:dyDescent="0.25">
      <c r="D36" s="13" t="s">
        <v>51</v>
      </c>
      <c r="E36" s="12">
        <v>61.364070255822831</v>
      </c>
      <c r="F36" s="12">
        <v>44.07693776250477</v>
      </c>
      <c r="G36" s="12" t="s">
        <v>26</v>
      </c>
      <c r="H36" s="12" t="s">
        <v>25</v>
      </c>
      <c r="I36" s="12" t="s">
        <v>26</v>
      </c>
      <c r="J36" s="12" t="s">
        <v>25</v>
      </c>
      <c r="K36" s="12" t="s">
        <v>26</v>
      </c>
      <c r="L36" s="12" t="s">
        <v>26</v>
      </c>
      <c r="M36" s="12" t="s">
        <v>26</v>
      </c>
      <c r="N36" s="12" t="s">
        <v>26</v>
      </c>
      <c r="O36" s="12">
        <v>38.354333715158461</v>
      </c>
      <c r="P36" s="12">
        <v>19.415807560137456</v>
      </c>
      <c r="Q36" s="12" t="s">
        <v>25</v>
      </c>
      <c r="R36" s="12" t="s">
        <v>25</v>
      </c>
      <c r="S36" s="12" t="s">
        <v>25</v>
      </c>
      <c r="T36" s="12" t="s">
        <v>26</v>
      </c>
      <c r="U36" s="12" t="s">
        <v>26</v>
      </c>
      <c r="V36" s="12" t="s">
        <v>26</v>
      </c>
      <c r="W36" s="12" t="s">
        <v>26</v>
      </c>
      <c r="X36" s="12" t="s">
        <v>26</v>
      </c>
      <c r="Y36" s="12" t="s">
        <v>26</v>
      </c>
      <c r="Z36" s="12" t="s">
        <v>25</v>
      </c>
    </row>
    <row r="37" spans="4:26" ht="15.75" x14ac:dyDescent="0.25">
      <c r="D37" s="13" t="s">
        <v>52</v>
      </c>
      <c r="E37" s="12">
        <v>70.159439545838865</v>
      </c>
      <c r="F37" s="12">
        <v>28.000563675162056</v>
      </c>
      <c r="G37" s="12" t="s">
        <v>26</v>
      </c>
      <c r="H37" s="12">
        <v>14.756210492410517</v>
      </c>
      <c r="I37" s="12" t="s">
        <v>26</v>
      </c>
      <c r="J37" s="12" t="s">
        <v>25</v>
      </c>
      <c r="K37" s="12" t="s">
        <v>26</v>
      </c>
      <c r="L37" s="12" t="s">
        <v>26</v>
      </c>
      <c r="M37" s="12" t="s">
        <v>26</v>
      </c>
      <c r="N37" s="12" t="s">
        <v>25</v>
      </c>
      <c r="O37" s="12">
        <v>28.916535813504048</v>
      </c>
      <c r="P37" s="12" t="s">
        <v>25</v>
      </c>
      <c r="Q37" s="12">
        <v>9.157708257841124</v>
      </c>
      <c r="R37" s="12" t="s">
        <v>26</v>
      </c>
      <c r="S37" s="12">
        <v>16.630430406248742</v>
      </c>
      <c r="T37" s="12" t="s">
        <v>26</v>
      </c>
      <c r="U37" s="12" t="s">
        <v>26</v>
      </c>
      <c r="V37" s="12" t="s">
        <v>26</v>
      </c>
      <c r="W37" s="12" t="s">
        <v>26</v>
      </c>
      <c r="X37" s="12" t="s">
        <v>26</v>
      </c>
      <c r="Y37" s="12" t="s">
        <v>26</v>
      </c>
      <c r="Z37" s="12" t="s">
        <v>25</v>
      </c>
    </row>
    <row r="38" spans="4:26" ht="15.75" x14ac:dyDescent="0.25">
      <c r="D38" s="11" t="s">
        <v>53</v>
      </c>
      <c r="E38" s="12" t="s">
        <v>25</v>
      </c>
      <c r="F38" s="12" t="s">
        <v>25</v>
      </c>
      <c r="G38" s="12" t="s">
        <v>26</v>
      </c>
      <c r="H38" s="12" t="s">
        <v>25</v>
      </c>
      <c r="I38" s="12" t="s">
        <v>25</v>
      </c>
      <c r="J38" s="12" t="s">
        <v>26</v>
      </c>
      <c r="K38" s="12" t="s">
        <v>26</v>
      </c>
      <c r="L38" s="12" t="s">
        <v>26</v>
      </c>
      <c r="M38" s="12" t="s">
        <v>26</v>
      </c>
      <c r="N38" s="12" t="s">
        <v>26</v>
      </c>
      <c r="O38" s="12" t="s">
        <v>25</v>
      </c>
      <c r="P38" s="12" t="s">
        <v>26</v>
      </c>
      <c r="Q38" s="12" t="s">
        <v>25</v>
      </c>
      <c r="R38" s="12" t="s">
        <v>26</v>
      </c>
      <c r="S38" s="12" t="s">
        <v>25</v>
      </c>
      <c r="T38" s="12" t="s">
        <v>26</v>
      </c>
      <c r="U38" s="12" t="s">
        <v>26</v>
      </c>
      <c r="V38" s="12" t="s">
        <v>26</v>
      </c>
      <c r="W38" s="12" t="s">
        <v>25</v>
      </c>
      <c r="X38" s="12" t="s">
        <v>25</v>
      </c>
      <c r="Y38" s="12" t="s">
        <v>25</v>
      </c>
      <c r="Z38" s="12" t="s">
        <v>25</v>
      </c>
    </row>
    <row r="39" spans="4:26" ht="15.75" x14ac:dyDescent="0.25">
      <c r="D39" s="13" t="s">
        <v>54</v>
      </c>
      <c r="E39" s="12" t="s">
        <v>25</v>
      </c>
      <c r="F39" s="12" t="s">
        <v>25</v>
      </c>
      <c r="G39" s="12" t="s">
        <v>26</v>
      </c>
      <c r="H39" s="12" t="s">
        <v>25</v>
      </c>
      <c r="I39" s="12" t="s">
        <v>25</v>
      </c>
      <c r="J39" s="12" t="s">
        <v>26</v>
      </c>
      <c r="K39" s="12" t="s">
        <v>26</v>
      </c>
      <c r="L39" s="12" t="s">
        <v>26</v>
      </c>
      <c r="M39" s="12" t="s">
        <v>26</v>
      </c>
      <c r="N39" s="12" t="s">
        <v>26</v>
      </c>
      <c r="O39" s="12" t="s">
        <v>25</v>
      </c>
      <c r="P39" s="12" t="s">
        <v>26</v>
      </c>
      <c r="Q39" s="12" t="s">
        <v>25</v>
      </c>
      <c r="R39" s="12" t="s">
        <v>26</v>
      </c>
      <c r="S39" s="12" t="s">
        <v>25</v>
      </c>
      <c r="T39" s="12" t="s">
        <v>26</v>
      </c>
      <c r="U39" s="12" t="s">
        <v>26</v>
      </c>
      <c r="V39" s="12" t="s">
        <v>26</v>
      </c>
      <c r="W39" s="12" t="s">
        <v>25</v>
      </c>
      <c r="X39" s="12" t="s">
        <v>25</v>
      </c>
      <c r="Y39" s="12" t="s">
        <v>25</v>
      </c>
      <c r="Z39" s="12" t="s">
        <v>25</v>
      </c>
    </row>
    <row r="40" spans="4:26" ht="15.75" x14ac:dyDescent="0.25">
      <c r="D40" s="13" t="s">
        <v>55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  <c r="N40" s="12" t="s">
        <v>26</v>
      </c>
      <c r="O40" s="12" t="s">
        <v>26</v>
      </c>
      <c r="P40" s="12" t="s">
        <v>26</v>
      </c>
      <c r="Q40" s="12" t="s">
        <v>26</v>
      </c>
      <c r="R40" s="12" t="s">
        <v>26</v>
      </c>
      <c r="S40" s="12" t="s">
        <v>26</v>
      </c>
      <c r="T40" s="12" t="s">
        <v>26</v>
      </c>
      <c r="U40" s="12" t="s">
        <v>26</v>
      </c>
      <c r="V40" s="12" t="s">
        <v>26</v>
      </c>
      <c r="W40" s="12" t="s">
        <v>26</v>
      </c>
      <c r="X40" s="12" t="s">
        <v>26</v>
      </c>
      <c r="Y40" s="12" t="s">
        <v>26</v>
      </c>
      <c r="Z40" s="12" t="s">
        <v>26</v>
      </c>
    </row>
    <row r="41" spans="4:26" ht="15.75" x14ac:dyDescent="0.25">
      <c r="D41" s="13" t="s">
        <v>56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  <c r="N41" s="12" t="s">
        <v>26</v>
      </c>
      <c r="O41" s="12" t="s">
        <v>26</v>
      </c>
      <c r="P41" s="12" t="s">
        <v>26</v>
      </c>
      <c r="Q41" s="12" t="s">
        <v>26</v>
      </c>
      <c r="R41" s="12" t="s">
        <v>26</v>
      </c>
      <c r="S41" s="12" t="s">
        <v>26</v>
      </c>
      <c r="T41" s="12" t="s">
        <v>26</v>
      </c>
      <c r="U41" s="12" t="s">
        <v>26</v>
      </c>
      <c r="V41" s="12" t="s">
        <v>26</v>
      </c>
      <c r="W41" s="12" t="s">
        <v>26</v>
      </c>
      <c r="X41" s="12" t="s">
        <v>26</v>
      </c>
      <c r="Y41" s="12" t="s">
        <v>26</v>
      </c>
      <c r="Z41" s="12" t="s">
        <v>26</v>
      </c>
    </row>
    <row r="42" spans="4:26" ht="15.75" x14ac:dyDescent="0.25">
      <c r="D42" s="14" t="s">
        <v>57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  <c r="N42" s="12" t="s">
        <v>26</v>
      </c>
      <c r="O42" s="12" t="s">
        <v>26</v>
      </c>
      <c r="P42" s="12" t="s">
        <v>26</v>
      </c>
      <c r="Q42" s="12" t="s">
        <v>26</v>
      </c>
      <c r="R42" s="12" t="s">
        <v>26</v>
      </c>
      <c r="S42" s="12" t="s">
        <v>26</v>
      </c>
      <c r="T42" s="12" t="s">
        <v>26</v>
      </c>
      <c r="U42" s="12" t="s">
        <v>26</v>
      </c>
      <c r="V42" s="12" t="s">
        <v>26</v>
      </c>
      <c r="W42" s="12" t="s">
        <v>26</v>
      </c>
      <c r="X42" s="12" t="s">
        <v>26</v>
      </c>
      <c r="Y42" s="12" t="s">
        <v>26</v>
      </c>
      <c r="Z42" s="12" t="s">
        <v>26</v>
      </c>
    </row>
    <row r="43" spans="4:26" ht="15.75" x14ac:dyDescent="0.25">
      <c r="D43" s="13" t="s">
        <v>58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  <c r="N43" s="12" t="s">
        <v>26</v>
      </c>
      <c r="O43" s="12" t="s">
        <v>26</v>
      </c>
      <c r="P43" s="12" t="s">
        <v>26</v>
      </c>
      <c r="Q43" s="12" t="s">
        <v>26</v>
      </c>
      <c r="R43" s="12" t="s">
        <v>26</v>
      </c>
      <c r="S43" s="12" t="s">
        <v>26</v>
      </c>
      <c r="T43" s="12" t="s">
        <v>26</v>
      </c>
      <c r="U43" s="12" t="s">
        <v>26</v>
      </c>
      <c r="V43" s="12" t="s">
        <v>26</v>
      </c>
      <c r="W43" s="12" t="s">
        <v>26</v>
      </c>
      <c r="X43" s="12" t="s">
        <v>26</v>
      </c>
      <c r="Y43" s="12" t="s">
        <v>26</v>
      </c>
      <c r="Z43" s="12" t="s">
        <v>26</v>
      </c>
    </row>
  </sheetData>
  <mergeCells count="11">
    <mergeCell ref="Z4:Z5"/>
    <mergeCell ref="E1:Z1"/>
    <mergeCell ref="D3:Z3"/>
    <mergeCell ref="D4:D5"/>
    <mergeCell ref="E4:E5"/>
    <mergeCell ref="F4:N4"/>
    <mergeCell ref="O4:O5"/>
    <mergeCell ref="P4:V4"/>
    <mergeCell ref="W4:W5"/>
    <mergeCell ref="X4:X5"/>
    <mergeCell ref="Y4:Y5"/>
  </mergeCells>
  <pageMargins left="0.70866141732283472" right="0.31496062992125984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D1:Z43"/>
  <sheetViews>
    <sheetView topLeftCell="D1" workbookViewId="0">
      <selection activeCell="E1" sqref="E1:Z1"/>
    </sheetView>
  </sheetViews>
  <sheetFormatPr defaultRowHeight="15" x14ac:dyDescent="0.25"/>
  <cols>
    <col min="1" max="3" width="0" style="3" hidden="1" customWidth="1"/>
    <col min="4" max="4" width="36.69921875" style="1" customWidth="1"/>
    <col min="5" max="12" width="5.296875" style="1" customWidth="1"/>
    <col min="13" max="26" width="5.296875" style="3" customWidth="1"/>
    <col min="27" max="16384" width="8.796875" style="3"/>
  </cols>
  <sheetData>
    <row r="1" spans="4:26" ht="93" customHeight="1" x14ac:dyDescent="0.25">
      <c r="E1" s="309" t="s">
        <v>816</v>
      </c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</row>
    <row r="2" spans="4:26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</row>
    <row r="3" spans="4:26" ht="12.75" customHeight="1" x14ac:dyDescent="0.2">
      <c r="D3" s="310" t="s">
        <v>62</v>
      </c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</row>
    <row r="4" spans="4:26" ht="12.75" customHeight="1" x14ac:dyDescent="0.2">
      <c r="D4" s="352"/>
      <c r="E4" s="350" t="s">
        <v>109</v>
      </c>
      <c r="F4" s="354" t="s">
        <v>110</v>
      </c>
      <c r="G4" s="325"/>
      <c r="H4" s="325"/>
      <c r="I4" s="325"/>
      <c r="J4" s="325"/>
      <c r="K4" s="325"/>
      <c r="L4" s="325"/>
      <c r="M4" s="325"/>
      <c r="N4" s="316"/>
      <c r="O4" s="350" t="s">
        <v>126</v>
      </c>
      <c r="P4" s="354" t="s">
        <v>64</v>
      </c>
      <c r="Q4" s="325"/>
      <c r="R4" s="325"/>
      <c r="S4" s="325"/>
      <c r="T4" s="325"/>
      <c r="U4" s="325"/>
      <c r="V4" s="325"/>
      <c r="W4" s="350" t="s">
        <v>127</v>
      </c>
      <c r="X4" s="350" t="s">
        <v>67</v>
      </c>
      <c r="Y4" s="350" t="s">
        <v>68</v>
      </c>
      <c r="Z4" s="350" t="s">
        <v>69</v>
      </c>
    </row>
    <row r="5" spans="4:26" ht="122.25" customHeight="1" x14ac:dyDescent="0.2">
      <c r="D5" s="353"/>
      <c r="E5" s="351"/>
      <c r="F5" s="16" t="s">
        <v>113</v>
      </c>
      <c r="G5" s="16" t="s">
        <v>114</v>
      </c>
      <c r="H5" s="16" t="s">
        <v>115</v>
      </c>
      <c r="I5" s="16" t="s">
        <v>116</v>
      </c>
      <c r="J5" s="16" t="s">
        <v>74</v>
      </c>
      <c r="K5" s="16" t="s">
        <v>117</v>
      </c>
      <c r="L5" s="16" t="s">
        <v>118</v>
      </c>
      <c r="M5" s="16" t="s">
        <v>78</v>
      </c>
      <c r="N5" s="16" t="s">
        <v>120</v>
      </c>
      <c r="O5" s="351"/>
      <c r="P5" s="16" t="s">
        <v>121</v>
      </c>
      <c r="Q5" s="16" t="s">
        <v>81</v>
      </c>
      <c r="R5" s="16" t="s">
        <v>122</v>
      </c>
      <c r="S5" s="16" t="s">
        <v>123</v>
      </c>
      <c r="T5" s="16" t="s">
        <v>124</v>
      </c>
      <c r="U5" s="16" t="s">
        <v>85</v>
      </c>
      <c r="V5" s="16" t="s">
        <v>86</v>
      </c>
      <c r="W5" s="351"/>
      <c r="X5" s="351"/>
      <c r="Y5" s="351"/>
      <c r="Z5" s="351"/>
    </row>
    <row r="6" spans="4:26" ht="76.5" hidden="1" x14ac:dyDescent="0.25">
      <c r="D6" s="23"/>
      <c r="E6" s="187" t="s">
        <v>87</v>
      </c>
      <c r="F6" s="188" t="s">
        <v>88</v>
      </c>
      <c r="G6" s="188" t="s">
        <v>89</v>
      </c>
      <c r="H6" s="189" t="s">
        <v>90</v>
      </c>
      <c r="I6" s="190" t="s">
        <v>91</v>
      </c>
      <c r="J6" s="190" t="s">
        <v>92</v>
      </c>
      <c r="K6" s="190" t="s">
        <v>93</v>
      </c>
      <c r="L6" s="190" t="s">
        <v>94</v>
      </c>
      <c r="M6" s="191" t="s">
        <v>95</v>
      </c>
      <c r="N6" s="192" t="s">
        <v>96</v>
      </c>
      <c r="O6" s="193" t="s">
        <v>97</v>
      </c>
      <c r="P6" s="194" t="s">
        <v>98</v>
      </c>
      <c r="Q6" s="195" t="s">
        <v>99</v>
      </c>
      <c r="R6" s="196" t="s">
        <v>100</v>
      </c>
      <c r="S6" s="188" t="s">
        <v>101</v>
      </c>
      <c r="T6" s="188" t="s">
        <v>102</v>
      </c>
      <c r="U6" s="188" t="s">
        <v>103</v>
      </c>
      <c r="V6" s="197" t="s">
        <v>104</v>
      </c>
      <c r="W6" s="188" t="s">
        <v>105</v>
      </c>
      <c r="X6" s="188" t="s">
        <v>106</v>
      </c>
      <c r="Y6" s="188" t="s">
        <v>107</v>
      </c>
      <c r="Z6" s="198" t="s">
        <v>108</v>
      </c>
    </row>
    <row r="7" spans="4:26" ht="12.75" x14ac:dyDescent="0.2">
      <c r="D7" s="7"/>
      <c r="E7" s="181">
        <v>1</v>
      </c>
      <c r="F7" s="181">
        <v>2</v>
      </c>
      <c r="G7" s="181">
        <v>3</v>
      </c>
      <c r="H7" s="181">
        <v>4</v>
      </c>
      <c r="I7" s="181">
        <v>5</v>
      </c>
      <c r="J7" s="181">
        <v>6</v>
      </c>
      <c r="K7" s="181">
        <v>7</v>
      </c>
      <c r="L7" s="181">
        <v>8</v>
      </c>
      <c r="M7" s="181">
        <v>10</v>
      </c>
      <c r="N7" s="181">
        <v>11</v>
      </c>
      <c r="O7" s="181">
        <v>12</v>
      </c>
      <c r="P7" s="181">
        <v>13</v>
      </c>
      <c r="Q7" s="181">
        <v>14</v>
      </c>
      <c r="R7" s="181">
        <v>15</v>
      </c>
      <c r="S7" s="181">
        <v>16</v>
      </c>
      <c r="T7" s="181">
        <v>17</v>
      </c>
      <c r="U7" s="181">
        <v>18</v>
      </c>
      <c r="V7" s="181">
        <v>19</v>
      </c>
      <c r="W7" s="181">
        <v>20</v>
      </c>
      <c r="X7" s="181">
        <v>21</v>
      </c>
      <c r="Y7" s="181">
        <v>22</v>
      </c>
      <c r="Z7" s="181">
        <v>23</v>
      </c>
    </row>
    <row r="8" spans="4:26" s="276" customFormat="1" ht="15.75" x14ac:dyDescent="0.25">
      <c r="D8" s="9" t="s">
        <v>21</v>
      </c>
      <c r="E8" s="275">
        <v>62.702388345917925</v>
      </c>
      <c r="F8" s="275">
        <v>32.620854171433557</v>
      </c>
      <c r="G8" s="275">
        <v>0.15117837413787472</v>
      </c>
      <c r="H8" s="275">
        <v>12.794082796718207</v>
      </c>
      <c r="I8" s="275">
        <v>0.81888285991348808</v>
      </c>
      <c r="J8" s="275">
        <v>14.006131576940263</v>
      </c>
      <c r="K8" s="275">
        <v>2.4855903856001924E-2</v>
      </c>
      <c r="L8" s="275">
        <v>1.5335752187319542</v>
      </c>
      <c r="M8" s="275" t="s">
        <v>26</v>
      </c>
      <c r="N8" s="275">
        <v>0.74601760751370161</v>
      </c>
      <c r="O8" s="275">
        <v>34.386100033776799</v>
      </c>
      <c r="P8" s="275">
        <v>1.7153978578977767</v>
      </c>
      <c r="Q8" s="275">
        <v>12.043706893733864</v>
      </c>
      <c r="R8" s="275" t="s">
        <v>26</v>
      </c>
      <c r="S8" s="275">
        <v>16.398086708288393</v>
      </c>
      <c r="T8" s="275">
        <v>4.2006477516643255</v>
      </c>
      <c r="U8" s="275" t="s">
        <v>25</v>
      </c>
      <c r="V8" s="275" t="s">
        <v>26</v>
      </c>
      <c r="W8" s="275" t="s">
        <v>25</v>
      </c>
      <c r="X8" s="275" t="s">
        <v>25</v>
      </c>
      <c r="Y8" s="275" t="s">
        <v>25</v>
      </c>
      <c r="Z8" s="275">
        <v>2.8794713387594113</v>
      </c>
    </row>
    <row r="9" spans="4:26" ht="15.75" x14ac:dyDescent="0.25">
      <c r="D9" s="11" t="s">
        <v>22</v>
      </c>
      <c r="E9" s="12">
        <v>62.702388345917917</v>
      </c>
      <c r="F9" s="12">
        <v>32.620854171433557</v>
      </c>
      <c r="G9" s="12">
        <v>0.15117837413787469</v>
      </c>
      <c r="H9" s="12">
        <v>12.794082796718206</v>
      </c>
      <c r="I9" s="12">
        <v>0.81888285991348786</v>
      </c>
      <c r="J9" s="12">
        <v>14.006131576940259</v>
      </c>
      <c r="K9" s="12">
        <v>2.4855903856001917E-2</v>
      </c>
      <c r="L9" s="12">
        <v>1.533575218731954</v>
      </c>
      <c r="M9" s="12" t="s">
        <v>26</v>
      </c>
      <c r="N9" s="12">
        <v>0.74601760751370139</v>
      </c>
      <c r="O9" s="12">
        <v>34.386100033776792</v>
      </c>
      <c r="P9" s="12">
        <v>1.7153978578977762</v>
      </c>
      <c r="Q9" s="12">
        <v>12.04370689373386</v>
      </c>
      <c r="R9" s="12" t="s">
        <v>26</v>
      </c>
      <c r="S9" s="12">
        <v>16.398086708288389</v>
      </c>
      <c r="T9" s="12">
        <v>4.2006477516643246</v>
      </c>
      <c r="U9" s="12" t="s">
        <v>25</v>
      </c>
      <c r="V9" s="12" t="s">
        <v>26</v>
      </c>
      <c r="W9" s="12" t="s">
        <v>25</v>
      </c>
      <c r="X9" s="12" t="s">
        <v>25</v>
      </c>
      <c r="Y9" s="12" t="s">
        <v>25</v>
      </c>
      <c r="Z9" s="12">
        <v>2.8794713387594109</v>
      </c>
    </row>
    <row r="10" spans="4:26" ht="15.75" x14ac:dyDescent="0.25">
      <c r="D10" s="13" t="s">
        <v>23</v>
      </c>
      <c r="E10" s="12">
        <v>57.976530288614022</v>
      </c>
      <c r="F10" s="12">
        <v>36.917221693625116</v>
      </c>
      <c r="G10" s="12" t="s">
        <v>26</v>
      </c>
      <c r="H10" s="12">
        <v>8.6108468125594673</v>
      </c>
      <c r="I10" s="12" t="s">
        <v>26</v>
      </c>
      <c r="J10" s="12" t="s">
        <v>25</v>
      </c>
      <c r="K10" s="12" t="s">
        <v>26</v>
      </c>
      <c r="L10" s="12" t="s">
        <v>26</v>
      </c>
      <c r="M10" s="12" t="s">
        <v>26</v>
      </c>
      <c r="N10" s="12" t="s">
        <v>26</v>
      </c>
      <c r="O10" s="12">
        <v>35.172851252775132</v>
      </c>
      <c r="P10" s="12" t="s">
        <v>26</v>
      </c>
      <c r="Q10" s="12" t="s">
        <v>25</v>
      </c>
      <c r="R10" s="12" t="s">
        <v>26</v>
      </c>
      <c r="S10" s="12">
        <v>21.170313986679353</v>
      </c>
      <c r="T10" s="12" t="s">
        <v>25</v>
      </c>
      <c r="U10" s="12" t="s">
        <v>26</v>
      </c>
      <c r="V10" s="12" t="s">
        <v>26</v>
      </c>
      <c r="W10" s="12" t="s">
        <v>26</v>
      </c>
      <c r="X10" s="12" t="s">
        <v>26</v>
      </c>
      <c r="Y10" s="12" t="s">
        <v>26</v>
      </c>
      <c r="Z10" s="12" t="s">
        <v>25</v>
      </c>
    </row>
    <row r="11" spans="4:26" ht="15.75" x14ac:dyDescent="0.25">
      <c r="D11" s="13" t="s">
        <v>24</v>
      </c>
      <c r="E11" s="12" t="s">
        <v>25</v>
      </c>
      <c r="F11" s="12" t="s">
        <v>25</v>
      </c>
      <c r="G11" s="12" t="s">
        <v>26</v>
      </c>
      <c r="H11" s="12" t="s">
        <v>25</v>
      </c>
      <c r="I11" s="12" t="s">
        <v>26</v>
      </c>
      <c r="J11" s="12" t="s">
        <v>25</v>
      </c>
      <c r="K11" s="12" t="s">
        <v>26</v>
      </c>
      <c r="L11" s="12" t="s">
        <v>26</v>
      </c>
      <c r="M11" s="12" t="s">
        <v>26</v>
      </c>
      <c r="N11" s="12" t="s">
        <v>26</v>
      </c>
      <c r="O11" s="12" t="s">
        <v>25</v>
      </c>
      <c r="P11" s="12" t="s">
        <v>26</v>
      </c>
      <c r="Q11" s="12" t="s">
        <v>25</v>
      </c>
      <c r="R11" s="12" t="s">
        <v>26</v>
      </c>
      <c r="S11" s="12" t="s">
        <v>25</v>
      </c>
      <c r="T11" s="12" t="s">
        <v>25</v>
      </c>
      <c r="U11" s="12" t="s">
        <v>26</v>
      </c>
      <c r="V11" s="12" t="s">
        <v>26</v>
      </c>
      <c r="W11" s="12" t="s">
        <v>26</v>
      </c>
      <c r="X11" s="12" t="s">
        <v>26</v>
      </c>
      <c r="Y11" s="12" t="s">
        <v>26</v>
      </c>
      <c r="Z11" s="12" t="s">
        <v>26</v>
      </c>
    </row>
    <row r="12" spans="4:26" ht="15.75" x14ac:dyDescent="0.25">
      <c r="D12" s="13" t="s">
        <v>27</v>
      </c>
      <c r="E12" s="12">
        <v>68.283009211873079</v>
      </c>
      <c r="F12" s="12">
        <v>27.968270214943704</v>
      </c>
      <c r="G12" s="12" t="s">
        <v>26</v>
      </c>
      <c r="H12" s="12" t="s">
        <v>25</v>
      </c>
      <c r="I12" s="12" t="s">
        <v>26</v>
      </c>
      <c r="J12" s="12" t="s">
        <v>25</v>
      </c>
      <c r="K12" s="12" t="s">
        <v>26</v>
      </c>
      <c r="L12" s="12" t="s">
        <v>26</v>
      </c>
      <c r="M12" s="12" t="s">
        <v>26</v>
      </c>
      <c r="N12" s="12" t="s">
        <v>26</v>
      </c>
      <c r="O12" s="12">
        <v>25.678096212896623</v>
      </c>
      <c r="P12" s="12" t="s">
        <v>25</v>
      </c>
      <c r="Q12" s="12">
        <v>20.317297850562948</v>
      </c>
      <c r="R12" s="12" t="s">
        <v>26</v>
      </c>
      <c r="S12" s="12" t="s">
        <v>25</v>
      </c>
      <c r="T12" s="12" t="s">
        <v>25</v>
      </c>
      <c r="U12" s="12" t="s">
        <v>26</v>
      </c>
      <c r="V12" s="12" t="s">
        <v>26</v>
      </c>
      <c r="W12" s="12" t="s">
        <v>26</v>
      </c>
      <c r="X12" s="12" t="s">
        <v>26</v>
      </c>
      <c r="Y12" s="12" t="s">
        <v>26</v>
      </c>
      <c r="Z12" s="12" t="s">
        <v>25</v>
      </c>
    </row>
    <row r="13" spans="4:26" ht="15.75" x14ac:dyDescent="0.25">
      <c r="D13" s="13" t="s">
        <v>28</v>
      </c>
      <c r="E13" s="12">
        <v>55.486272077307305</v>
      </c>
      <c r="F13" s="12" t="s">
        <v>25</v>
      </c>
      <c r="G13" s="12" t="s">
        <v>25</v>
      </c>
      <c r="H13" s="12">
        <v>13.750775358297149</v>
      </c>
      <c r="I13" s="12" t="s">
        <v>25</v>
      </c>
      <c r="J13" s="12">
        <v>15.644281936600176</v>
      </c>
      <c r="K13" s="12" t="s">
        <v>26</v>
      </c>
      <c r="L13" s="12" t="s">
        <v>25</v>
      </c>
      <c r="M13" s="12" t="s">
        <v>26</v>
      </c>
      <c r="N13" s="12" t="s">
        <v>26</v>
      </c>
      <c r="O13" s="12">
        <v>40.400248114655085</v>
      </c>
      <c r="P13" s="12" t="s">
        <v>26</v>
      </c>
      <c r="Q13" s="12">
        <v>18.977506447716365</v>
      </c>
      <c r="R13" s="12" t="s">
        <v>26</v>
      </c>
      <c r="S13" s="12">
        <v>21.422741666938723</v>
      </c>
      <c r="T13" s="12" t="s">
        <v>26</v>
      </c>
      <c r="U13" s="12" t="s">
        <v>26</v>
      </c>
      <c r="V13" s="12" t="s">
        <v>26</v>
      </c>
      <c r="W13" s="12" t="s">
        <v>26</v>
      </c>
      <c r="X13" s="12" t="s">
        <v>26</v>
      </c>
      <c r="Y13" s="12" t="s">
        <v>26</v>
      </c>
      <c r="Z13" s="12" t="s">
        <v>25</v>
      </c>
    </row>
    <row r="14" spans="4:26" ht="15.75" x14ac:dyDescent="0.25">
      <c r="D14" s="13" t="s">
        <v>29</v>
      </c>
      <c r="E14" s="12">
        <v>64.141622066694111</v>
      </c>
      <c r="F14" s="12">
        <v>45.27240290929052</v>
      </c>
      <c r="G14" s="12" t="s">
        <v>26</v>
      </c>
      <c r="H14" s="12" t="s">
        <v>25</v>
      </c>
      <c r="I14" s="12">
        <v>3.3690133113764236</v>
      </c>
      <c r="J14" s="12" t="s">
        <v>25</v>
      </c>
      <c r="K14" s="12" t="s">
        <v>26</v>
      </c>
      <c r="L14" s="12" t="s">
        <v>25</v>
      </c>
      <c r="M14" s="12" t="s">
        <v>26</v>
      </c>
      <c r="N14" s="12" t="s">
        <v>25</v>
      </c>
      <c r="O14" s="12">
        <v>34.630163304514888</v>
      </c>
      <c r="P14" s="12" t="s">
        <v>26</v>
      </c>
      <c r="Q14" s="12" t="s">
        <v>25</v>
      </c>
      <c r="R14" s="12" t="s">
        <v>26</v>
      </c>
      <c r="S14" s="12" t="s">
        <v>25</v>
      </c>
      <c r="T14" s="12" t="s">
        <v>25</v>
      </c>
      <c r="U14" s="12" t="s">
        <v>26</v>
      </c>
      <c r="V14" s="12" t="s">
        <v>26</v>
      </c>
      <c r="W14" s="12" t="s">
        <v>26</v>
      </c>
      <c r="X14" s="12" t="s">
        <v>26</v>
      </c>
      <c r="Y14" s="12" t="s">
        <v>26</v>
      </c>
      <c r="Z14" s="12" t="s">
        <v>25</v>
      </c>
    </row>
    <row r="15" spans="4:26" ht="15.75" x14ac:dyDescent="0.25">
      <c r="D15" s="13" t="s">
        <v>30</v>
      </c>
      <c r="E15" s="12">
        <v>66.883252986795227</v>
      </c>
      <c r="F15" s="12">
        <v>42.12953259274785</v>
      </c>
      <c r="G15" s="12" t="s">
        <v>26</v>
      </c>
      <c r="H15" s="12" t="s">
        <v>25</v>
      </c>
      <c r="I15" s="12" t="s">
        <v>25</v>
      </c>
      <c r="J15" s="12" t="s">
        <v>25</v>
      </c>
      <c r="K15" s="12" t="s">
        <v>26</v>
      </c>
      <c r="L15" s="12" t="s">
        <v>25</v>
      </c>
      <c r="M15" s="12" t="s">
        <v>26</v>
      </c>
      <c r="N15" s="12" t="s">
        <v>26</v>
      </c>
      <c r="O15" s="12" t="s">
        <v>25</v>
      </c>
      <c r="P15" s="12" t="s">
        <v>26</v>
      </c>
      <c r="Q15" s="12" t="s">
        <v>26</v>
      </c>
      <c r="R15" s="12" t="s">
        <v>26</v>
      </c>
      <c r="S15" s="12" t="s">
        <v>25</v>
      </c>
      <c r="T15" s="12" t="s">
        <v>25</v>
      </c>
      <c r="U15" s="12" t="s">
        <v>26</v>
      </c>
      <c r="V15" s="12" t="s">
        <v>26</v>
      </c>
      <c r="W15" s="12" t="s">
        <v>26</v>
      </c>
      <c r="X15" s="12" t="s">
        <v>26</v>
      </c>
      <c r="Y15" s="12" t="s">
        <v>26</v>
      </c>
      <c r="Z15" s="12">
        <v>22.636763781177951</v>
      </c>
    </row>
    <row r="16" spans="4:26" ht="15.75" x14ac:dyDescent="0.25">
      <c r="D16" s="13" t="s">
        <v>31</v>
      </c>
      <c r="E16" s="12">
        <v>69.180779834580548</v>
      </c>
      <c r="F16" s="12">
        <v>34.551004332414337</v>
      </c>
      <c r="G16" s="12" t="s">
        <v>26</v>
      </c>
      <c r="H16" s="12" t="s">
        <v>25</v>
      </c>
      <c r="I16" s="12" t="s">
        <v>26</v>
      </c>
      <c r="J16" s="12" t="s">
        <v>25</v>
      </c>
      <c r="K16" s="12" t="s">
        <v>26</v>
      </c>
      <c r="L16" s="12" t="s">
        <v>25</v>
      </c>
      <c r="M16" s="12" t="s">
        <v>26</v>
      </c>
      <c r="N16" s="12" t="s">
        <v>26</v>
      </c>
      <c r="O16" s="12">
        <v>30.819220165419456</v>
      </c>
      <c r="P16" s="12" t="s">
        <v>26</v>
      </c>
      <c r="Q16" s="12" t="s">
        <v>25</v>
      </c>
      <c r="R16" s="12" t="s">
        <v>26</v>
      </c>
      <c r="S16" s="12">
        <v>12.692004726270184</v>
      </c>
      <c r="T16" s="12" t="s">
        <v>25</v>
      </c>
      <c r="U16" s="12" t="s">
        <v>26</v>
      </c>
      <c r="V16" s="12" t="s">
        <v>26</v>
      </c>
      <c r="W16" s="12" t="s">
        <v>26</v>
      </c>
      <c r="X16" s="12" t="s">
        <v>26</v>
      </c>
      <c r="Y16" s="12" t="s">
        <v>26</v>
      </c>
      <c r="Z16" s="12" t="s">
        <v>26</v>
      </c>
    </row>
    <row r="17" spans="4:26" ht="15.75" x14ac:dyDescent="0.25">
      <c r="D17" s="13" t="s">
        <v>32</v>
      </c>
      <c r="E17" s="12">
        <v>54.942810457516337</v>
      </c>
      <c r="F17" s="12" t="s">
        <v>25</v>
      </c>
      <c r="G17" s="12" t="s">
        <v>26</v>
      </c>
      <c r="H17" s="12" t="s">
        <v>25</v>
      </c>
      <c r="I17" s="12" t="s">
        <v>26</v>
      </c>
      <c r="J17" s="12" t="s">
        <v>25</v>
      </c>
      <c r="K17" s="12" t="s">
        <v>26</v>
      </c>
      <c r="L17" s="12" t="s">
        <v>26</v>
      </c>
      <c r="M17" s="12" t="s">
        <v>26</v>
      </c>
      <c r="N17" s="12" t="s">
        <v>26</v>
      </c>
      <c r="O17" s="12" t="s">
        <v>25</v>
      </c>
      <c r="P17" s="12" t="s">
        <v>26</v>
      </c>
      <c r="Q17" s="12" t="s">
        <v>25</v>
      </c>
      <c r="R17" s="12" t="s">
        <v>26</v>
      </c>
      <c r="S17" s="12" t="s">
        <v>25</v>
      </c>
      <c r="T17" s="12" t="s">
        <v>26</v>
      </c>
      <c r="U17" s="12" t="s">
        <v>26</v>
      </c>
      <c r="V17" s="12" t="s">
        <v>26</v>
      </c>
      <c r="W17" s="12" t="s">
        <v>26</v>
      </c>
      <c r="X17" s="12" t="s">
        <v>26</v>
      </c>
      <c r="Y17" s="12" t="s">
        <v>26</v>
      </c>
      <c r="Z17" s="12" t="s">
        <v>26</v>
      </c>
    </row>
    <row r="18" spans="4:26" ht="15.75" x14ac:dyDescent="0.25">
      <c r="D18" s="13" t="s">
        <v>33</v>
      </c>
      <c r="E18" s="12">
        <v>64.03468735737107</v>
      </c>
      <c r="F18" s="12">
        <v>32.618286931385974</v>
      </c>
      <c r="G18" s="12" t="s">
        <v>26</v>
      </c>
      <c r="H18" s="12" t="s">
        <v>25</v>
      </c>
      <c r="I18" s="12">
        <v>5.3095998782899745</v>
      </c>
      <c r="J18" s="12" t="s">
        <v>25</v>
      </c>
      <c r="K18" s="12" t="s">
        <v>26</v>
      </c>
      <c r="L18" s="12" t="s">
        <v>25</v>
      </c>
      <c r="M18" s="12" t="s">
        <v>26</v>
      </c>
      <c r="N18" s="12" t="s">
        <v>26</v>
      </c>
      <c r="O18" s="12">
        <v>34.109234748212387</v>
      </c>
      <c r="P18" s="12" t="s">
        <v>26</v>
      </c>
      <c r="Q18" s="12" t="s">
        <v>25</v>
      </c>
      <c r="R18" s="12" t="s">
        <v>26</v>
      </c>
      <c r="S18" s="12">
        <v>4.8379735280693748</v>
      </c>
      <c r="T18" s="12" t="s">
        <v>25</v>
      </c>
      <c r="U18" s="12" t="s">
        <v>26</v>
      </c>
      <c r="V18" s="12" t="s">
        <v>26</v>
      </c>
      <c r="W18" s="12" t="s">
        <v>26</v>
      </c>
      <c r="X18" s="12" t="s">
        <v>26</v>
      </c>
      <c r="Y18" s="12" t="s">
        <v>26</v>
      </c>
      <c r="Z18" s="12">
        <v>1.8560778944165526</v>
      </c>
    </row>
    <row r="19" spans="4:26" ht="15.75" x14ac:dyDescent="0.25">
      <c r="D19" s="13" t="s">
        <v>34</v>
      </c>
      <c r="E19" s="12">
        <v>63.523265833692371</v>
      </c>
      <c r="F19" s="12">
        <v>33.196897888841015</v>
      </c>
      <c r="G19" s="12" t="s">
        <v>26</v>
      </c>
      <c r="H19" s="12">
        <v>15.214347264110298</v>
      </c>
      <c r="I19" s="12" t="s">
        <v>26</v>
      </c>
      <c r="J19" s="12">
        <v>13.194743644980612</v>
      </c>
      <c r="K19" s="12" t="s">
        <v>26</v>
      </c>
      <c r="L19" s="12" t="s">
        <v>25</v>
      </c>
      <c r="M19" s="12" t="s">
        <v>26</v>
      </c>
      <c r="N19" s="12" t="s">
        <v>26</v>
      </c>
      <c r="O19" s="12">
        <v>32.760663507109008</v>
      </c>
      <c r="P19" s="12" t="s">
        <v>25</v>
      </c>
      <c r="Q19" s="12" t="s">
        <v>25</v>
      </c>
      <c r="R19" s="12" t="s">
        <v>26</v>
      </c>
      <c r="S19" s="12">
        <v>10.351141749246015</v>
      </c>
      <c r="T19" s="12" t="s">
        <v>25</v>
      </c>
      <c r="U19" s="12" t="s">
        <v>26</v>
      </c>
      <c r="V19" s="12" t="s">
        <v>26</v>
      </c>
      <c r="W19" s="12" t="s">
        <v>25</v>
      </c>
      <c r="X19" s="12" t="s">
        <v>26</v>
      </c>
      <c r="Y19" s="12" t="s">
        <v>26</v>
      </c>
      <c r="Z19" s="12" t="s">
        <v>25</v>
      </c>
    </row>
    <row r="20" spans="4:26" ht="15.75" x14ac:dyDescent="0.25">
      <c r="D20" s="13" t="s">
        <v>35</v>
      </c>
      <c r="E20" s="12">
        <v>59.835257673894681</v>
      </c>
      <c r="F20" s="12">
        <v>32.955505491410868</v>
      </c>
      <c r="G20" s="12" t="s">
        <v>26</v>
      </c>
      <c r="H20" s="12">
        <v>16.375668825682908</v>
      </c>
      <c r="I20" s="12" t="s">
        <v>25</v>
      </c>
      <c r="J20" s="12">
        <v>6.3432835820895521</v>
      </c>
      <c r="K20" s="12" t="s">
        <v>25</v>
      </c>
      <c r="L20" s="12">
        <v>3.2103632779498734</v>
      </c>
      <c r="M20" s="12" t="s">
        <v>26</v>
      </c>
      <c r="N20" s="12" t="s">
        <v>26</v>
      </c>
      <c r="O20" s="12">
        <v>39.988735567445787</v>
      </c>
      <c r="P20" s="12" t="s">
        <v>26</v>
      </c>
      <c r="Q20" s="12">
        <v>17.079695860321035</v>
      </c>
      <c r="R20" s="12" t="s">
        <v>26</v>
      </c>
      <c r="S20" s="12">
        <v>13.503238524359336</v>
      </c>
      <c r="T20" s="12" t="s">
        <v>25</v>
      </c>
      <c r="U20" s="12" t="s">
        <v>26</v>
      </c>
      <c r="V20" s="12" t="s">
        <v>26</v>
      </c>
      <c r="W20" s="12" t="s">
        <v>26</v>
      </c>
      <c r="X20" s="12" t="s">
        <v>26</v>
      </c>
      <c r="Y20" s="12" t="s">
        <v>26</v>
      </c>
      <c r="Z20" s="12" t="s">
        <v>25</v>
      </c>
    </row>
    <row r="21" spans="4:26" ht="15.75" x14ac:dyDescent="0.25">
      <c r="D21" s="13" t="s">
        <v>36</v>
      </c>
      <c r="E21" s="12" t="s">
        <v>25</v>
      </c>
      <c r="F21" s="12" t="s">
        <v>25</v>
      </c>
      <c r="G21" s="12" t="s">
        <v>26</v>
      </c>
      <c r="H21" s="12" t="s">
        <v>25</v>
      </c>
      <c r="I21" s="12" t="s">
        <v>26</v>
      </c>
      <c r="J21" s="12" t="s">
        <v>25</v>
      </c>
      <c r="K21" s="12" t="s">
        <v>26</v>
      </c>
      <c r="L21" s="12" t="s">
        <v>26</v>
      </c>
      <c r="M21" s="12" t="s">
        <v>26</v>
      </c>
      <c r="N21" s="12" t="s">
        <v>26</v>
      </c>
      <c r="O21" s="12">
        <v>60.589593805189516</v>
      </c>
      <c r="P21" s="12" t="s">
        <v>26</v>
      </c>
      <c r="Q21" s="12" t="s">
        <v>25</v>
      </c>
      <c r="R21" s="12" t="s">
        <v>26</v>
      </c>
      <c r="S21" s="12" t="s">
        <v>25</v>
      </c>
      <c r="T21" s="12" t="s">
        <v>26</v>
      </c>
      <c r="U21" s="12" t="s">
        <v>26</v>
      </c>
      <c r="V21" s="12" t="s">
        <v>26</v>
      </c>
      <c r="W21" s="12" t="s">
        <v>26</v>
      </c>
      <c r="X21" s="12" t="s">
        <v>26</v>
      </c>
      <c r="Y21" s="12" t="s">
        <v>26</v>
      </c>
      <c r="Z21" s="12" t="s">
        <v>26</v>
      </c>
    </row>
    <row r="22" spans="4:26" ht="15.75" x14ac:dyDescent="0.25">
      <c r="D22" s="13" t="s">
        <v>37</v>
      </c>
      <c r="E22" s="12">
        <v>67.830758898589664</v>
      </c>
      <c r="F22" s="12">
        <v>43.468770987239758</v>
      </c>
      <c r="G22" s="12" t="s">
        <v>26</v>
      </c>
      <c r="H22" s="12" t="s">
        <v>25</v>
      </c>
      <c r="I22" s="12" t="s">
        <v>25</v>
      </c>
      <c r="J22" s="12" t="s">
        <v>25</v>
      </c>
      <c r="K22" s="12" t="s">
        <v>26</v>
      </c>
      <c r="L22" s="12">
        <v>7.4714573539288116</v>
      </c>
      <c r="M22" s="12" t="s">
        <v>26</v>
      </c>
      <c r="N22" s="12" t="s">
        <v>26</v>
      </c>
      <c r="O22" s="12">
        <v>26.695768972464741</v>
      </c>
      <c r="P22" s="12" t="s">
        <v>26</v>
      </c>
      <c r="Q22" s="12" t="s">
        <v>25</v>
      </c>
      <c r="R22" s="12" t="s">
        <v>26</v>
      </c>
      <c r="S22" s="12">
        <v>12.256548018804567</v>
      </c>
      <c r="T22" s="12" t="s">
        <v>25</v>
      </c>
      <c r="U22" s="12" t="s">
        <v>26</v>
      </c>
      <c r="V22" s="12" t="s">
        <v>26</v>
      </c>
      <c r="W22" s="12" t="s">
        <v>26</v>
      </c>
      <c r="X22" s="12" t="s">
        <v>26</v>
      </c>
      <c r="Y22" s="12" t="s">
        <v>26</v>
      </c>
      <c r="Z22" s="12" t="s">
        <v>25</v>
      </c>
    </row>
    <row r="23" spans="4:26" ht="15.75" x14ac:dyDescent="0.25">
      <c r="D23" s="13" t="s">
        <v>38</v>
      </c>
      <c r="E23" s="12">
        <v>73.866768031930064</v>
      </c>
      <c r="F23" s="12">
        <v>26.636890620545472</v>
      </c>
      <c r="G23" s="12" t="s">
        <v>25</v>
      </c>
      <c r="H23" s="12">
        <v>31.511926256770884</v>
      </c>
      <c r="I23" s="12" t="s">
        <v>25</v>
      </c>
      <c r="J23" s="12">
        <v>13.722322531597452</v>
      </c>
      <c r="K23" s="12" t="s">
        <v>26</v>
      </c>
      <c r="L23" s="12" t="s">
        <v>26</v>
      </c>
      <c r="M23" s="12" t="s">
        <v>26</v>
      </c>
      <c r="N23" s="12" t="s">
        <v>26</v>
      </c>
      <c r="O23" s="12">
        <v>22.151477715480375</v>
      </c>
      <c r="P23" s="12" t="s">
        <v>26</v>
      </c>
      <c r="Q23" s="12">
        <v>14.235484177515918</v>
      </c>
      <c r="R23" s="12" t="s">
        <v>26</v>
      </c>
      <c r="S23" s="12">
        <v>7.915993537964459</v>
      </c>
      <c r="T23" s="12" t="s">
        <v>26</v>
      </c>
      <c r="U23" s="12" t="s">
        <v>26</v>
      </c>
      <c r="V23" s="12" t="s">
        <v>26</v>
      </c>
      <c r="W23" s="12" t="s">
        <v>26</v>
      </c>
      <c r="X23" s="12" t="s">
        <v>26</v>
      </c>
      <c r="Y23" s="12" t="s">
        <v>26</v>
      </c>
      <c r="Z23" s="12" t="s">
        <v>25</v>
      </c>
    </row>
    <row r="24" spans="4:26" ht="15.75" x14ac:dyDescent="0.25">
      <c r="D24" s="13" t="s">
        <v>39</v>
      </c>
      <c r="E24" s="12">
        <v>64.135823308871878</v>
      </c>
      <c r="F24" s="12">
        <v>33.396115780308818</v>
      </c>
      <c r="G24" s="12" t="s">
        <v>26</v>
      </c>
      <c r="H24" s="12">
        <v>21.517795269994139</v>
      </c>
      <c r="I24" s="12" t="s">
        <v>25</v>
      </c>
      <c r="J24" s="12" t="s">
        <v>25</v>
      </c>
      <c r="K24" s="12" t="s">
        <v>25</v>
      </c>
      <c r="L24" s="12" t="s">
        <v>25</v>
      </c>
      <c r="M24" s="12" t="s">
        <v>26</v>
      </c>
      <c r="N24" s="12" t="s">
        <v>26</v>
      </c>
      <c r="O24" s="12">
        <v>29.931235451944776</v>
      </c>
      <c r="P24" s="12" t="s">
        <v>26</v>
      </c>
      <c r="Q24" s="12">
        <v>9.141953481760515</v>
      </c>
      <c r="R24" s="12" t="s">
        <v>26</v>
      </c>
      <c r="S24" s="12">
        <v>20.096305904511453</v>
      </c>
      <c r="T24" s="12" t="s">
        <v>25</v>
      </c>
      <c r="U24" s="12" t="s">
        <v>25</v>
      </c>
      <c r="V24" s="12" t="s">
        <v>26</v>
      </c>
      <c r="W24" s="12" t="s">
        <v>26</v>
      </c>
      <c r="X24" s="12" t="s">
        <v>26</v>
      </c>
      <c r="Y24" s="12" t="s">
        <v>26</v>
      </c>
      <c r="Z24" s="12">
        <v>5.9329412391833545</v>
      </c>
    </row>
    <row r="25" spans="4:26" ht="15.75" x14ac:dyDescent="0.25">
      <c r="D25" s="13" t="s">
        <v>40</v>
      </c>
      <c r="E25" s="12">
        <v>71.193771626297575</v>
      </c>
      <c r="F25" s="12">
        <v>44.160899653979236</v>
      </c>
      <c r="G25" s="12" t="s">
        <v>26</v>
      </c>
      <c r="H25" s="12" t="s">
        <v>25</v>
      </c>
      <c r="I25" s="12" t="s">
        <v>26</v>
      </c>
      <c r="J25" s="12" t="s">
        <v>25</v>
      </c>
      <c r="K25" s="12" t="s">
        <v>26</v>
      </c>
      <c r="L25" s="12" t="s">
        <v>26</v>
      </c>
      <c r="M25" s="12" t="s">
        <v>26</v>
      </c>
      <c r="N25" s="12" t="s">
        <v>26</v>
      </c>
      <c r="O25" s="12" t="s">
        <v>25</v>
      </c>
      <c r="P25" s="12" t="s">
        <v>26</v>
      </c>
      <c r="Q25" s="12" t="s">
        <v>25</v>
      </c>
      <c r="R25" s="12" t="s">
        <v>26</v>
      </c>
      <c r="S25" s="12" t="s">
        <v>25</v>
      </c>
      <c r="T25" s="12" t="s">
        <v>25</v>
      </c>
      <c r="U25" s="12" t="s">
        <v>26</v>
      </c>
      <c r="V25" s="12" t="s">
        <v>26</v>
      </c>
      <c r="W25" s="12" t="s">
        <v>26</v>
      </c>
      <c r="X25" s="12" t="s">
        <v>25</v>
      </c>
      <c r="Y25" s="12" t="s">
        <v>25</v>
      </c>
      <c r="Z25" s="12" t="s">
        <v>26</v>
      </c>
    </row>
    <row r="26" spans="4:26" ht="15.75" x14ac:dyDescent="0.25">
      <c r="D26" s="13" t="s">
        <v>41</v>
      </c>
      <c r="E26" s="12" t="s">
        <v>25</v>
      </c>
      <c r="F26" s="12" t="s">
        <v>25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25</v>
      </c>
      <c r="L26" s="12" t="s">
        <v>26</v>
      </c>
      <c r="M26" s="12" t="s">
        <v>26</v>
      </c>
      <c r="N26" s="12" t="s">
        <v>26</v>
      </c>
      <c r="O26" s="12" t="s">
        <v>25</v>
      </c>
      <c r="P26" s="12" t="s">
        <v>26</v>
      </c>
      <c r="Q26" s="12" t="s">
        <v>25</v>
      </c>
      <c r="R26" s="12" t="s">
        <v>26</v>
      </c>
      <c r="S26" s="12" t="s">
        <v>25</v>
      </c>
      <c r="T26" s="12" t="s">
        <v>26</v>
      </c>
      <c r="U26" s="12" t="s">
        <v>26</v>
      </c>
      <c r="V26" s="12" t="s">
        <v>26</v>
      </c>
      <c r="W26" s="12" t="s">
        <v>26</v>
      </c>
      <c r="X26" s="12" t="s">
        <v>26</v>
      </c>
      <c r="Y26" s="12" t="s">
        <v>26</v>
      </c>
      <c r="Z26" s="12" t="s">
        <v>26</v>
      </c>
    </row>
    <row r="27" spans="4:26" ht="15.75" x14ac:dyDescent="0.25">
      <c r="D27" s="13" t="s">
        <v>42</v>
      </c>
      <c r="E27" s="12">
        <v>77.595628415300553</v>
      </c>
      <c r="F27" s="12">
        <v>45.394223263075723</v>
      </c>
      <c r="G27" s="12" t="s">
        <v>26</v>
      </c>
      <c r="H27" s="12">
        <v>16.978922716627636</v>
      </c>
      <c r="I27" s="12" t="s">
        <v>26</v>
      </c>
      <c r="J27" s="12" t="s">
        <v>26</v>
      </c>
      <c r="K27" s="12" t="s">
        <v>26</v>
      </c>
      <c r="L27" s="12" t="s">
        <v>25</v>
      </c>
      <c r="M27" s="12" t="s">
        <v>26</v>
      </c>
      <c r="N27" s="12" t="s">
        <v>25</v>
      </c>
      <c r="O27" s="12">
        <v>15.417642466822794</v>
      </c>
      <c r="P27" s="12" t="s">
        <v>26</v>
      </c>
      <c r="Q27" s="12" t="s">
        <v>26</v>
      </c>
      <c r="R27" s="12" t="s">
        <v>26</v>
      </c>
      <c r="S27" s="12">
        <v>15.417642466822794</v>
      </c>
      <c r="T27" s="12" t="s">
        <v>26</v>
      </c>
      <c r="U27" s="12" t="s">
        <v>26</v>
      </c>
      <c r="V27" s="12" t="s">
        <v>26</v>
      </c>
      <c r="W27" s="12" t="s">
        <v>26</v>
      </c>
      <c r="X27" s="12" t="s">
        <v>26</v>
      </c>
      <c r="Y27" s="12" t="s">
        <v>26</v>
      </c>
      <c r="Z27" s="12" t="s">
        <v>25</v>
      </c>
    </row>
    <row r="28" spans="4:26" ht="15.75" x14ac:dyDescent="0.25">
      <c r="D28" s="13" t="s">
        <v>43</v>
      </c>
      <c r="E28" s="12" t="s">
        <v>25</v>
      </c>
      <c r="F28" s="12" t="s">
        <v>25</v>
      </c>
      <c r="G28" s="12" t="s">
        <v>26</v>
      </c>
      <c r="H28" s="12" t="s">
        <v>25</v>
      </c>
      <c r="I28" s="12" t="s">
        <v>25</v>
      </c>
      <c r="J28" s="12" t="s">
        <v>25</v>
      </c>
      <c r="K28" s="12" t="s">
        <v>26</v>
      </c>
      <c r="L28" s="12" t="s">
        <v>26</v>
      </c>
      <c r="M28" s="12" t="s">
        <v>26</v>
      </c>
      <c r="N28" s="12" t="s">
        <v>26</v>
      </c>
      <c r="O28" s="12" t="s">
        <v>25</v>
      </c>
      <c r="P28" s="12" t="s">
        <v>25</v>
      </c>
      <c r="Q28" s="12" t="s">
        <v>25</v>
      </c>
      <c r="R28" s="12" t="s">
        <v>26</v>
      </c>
      <c r="S28" s="12" t="s">
        <v>25</v>
      </c>
      <c r="T28" s="12" t="s">
        <v>26</v>
      </c>
      <c r="U28" s="12" t="s">
        <v>26</v>
      </c>
      <c r="V28" s="12" t="s">
        <v>26</v>
      </c>
      <c r="W28" s="12" t="s">
        <v>26</v>
      </c>
      <c r="X28" s="12" t="s">
        <v>26</v>
      </c>
      <c r="Y28" s="12" t="s">
        <v>26</v>
      </c>
      <c r="Z28" s="12" t="s">
        <v>25</v>
      </c>
    </row>
    <row r="29" spans="4:26" ht="15.75" x14ac:dyDescent="0.25">
      <c r="D29" s="13" t="s">
        <v>44</v>
      </c>
      <c r="E29" s="12">
        <v>64.002724486320815</v>
      </c>
      <c r="F29" s="12">
        <v>33.21224505240852</v>
      </c>
      <c r="G29" s="12" t="s">
        <v>26</v>
      </c>
      <c r="H29" s="12" t="s">
        <v>25</v>
      </c>
      <c r="I29" s="12" t="s">
        <v>25</v>
      </c>
      <c r="J29" s="12">
        <v>18.412986718129186</v>
      </c>
      <c r="K29" s="12" t="s">
        <v>26</v>
      </c>
      <c r="L29" s="12" t="s">
        <v>25</v>
      </c>
      <c r="M29" s="12" t="s">
        <v>26</v>
      </c>
      <c r="N29" s="12" t="s">
        <v>26</v>
      </c>
      <c r="O29" s="12">
        <v>33.284141219207626</v>
      </c>
      <c r="P29" s="12" t="s">
        <v>25</v>
      </c>
      <c r="Q29" s="12" t="s">
        <v>25</v>
      </c>
      <c r="R29" s="12" t="s">
        <v>26</v>
      </c>
      <c r="S29" s="12">
        <v>12.105044083702275</v>
      </c>
      <c r="T29" s="12" t="s">
        <v>25</v>
      </c>
      <c r="U29" s="12" t="s">
        <v>26</v>
      </c>
      <c r="V29" s="12" t="s">
        <v>26</v>
      </c>
      <c r="W29" s="12" t="s">
        <v>26</v>
      </c>
      <c r="X29" s="12" t="s">
        <v>26</v>
      </c>
      <c r="Y29" s="12" t="s">
        <v>26</v>
      </c>
      <c r="Z29" s="12" t="s">
        <v>25</v>
      </c>
    </row>
    <row r="30" spans="4:26" ht="15.75" x14ac:dyDescent="0.25">
      <c r="D30" s="13" t="s">
        <v>45</v>
      </c>
      <c r="E30" s="12">
        <v>75.890348997762217</v>
      </c>
      <c r="F30" s="12">
        <v>42.435009284387938</v>
      </c>
      <c r="G30" s="12" t="s">
        <v>26</v>
      </c>
      <c r="H30" s="12">
        <v>17.243369994762652</v>
      </c>
      <c r="I30" s="12" t="s">
        <v>25</v>
      </c>
      <c r="J30" s="12" t="s">
        <v>25</v>
      </c>
      <c r="K30" s="12" t="s">
        <v>26</v>
      </c>
      <c r="L30" s="12">
        <v>5.2194924534590292</v>
      </c>
      <c r="M30" s="12" t="s">
        <v>26</v>
      </c>
      <c r="N30" s="12" t="s">
        <v>25</v>
      </c>
      <c r="O30" s="12">
        <v>22.205161167452268</v>
      </c>
      <c r="P30" s="12" t="s">
        <v>25</v>
      </c>
      <c r="Q30" s="12">
        <v>13.027900776079607</v>
      </c>
      <c r="R30" s="12" t="s">
        <v>26</v>
      </c>
      <c r="S30" s="12">
        <v>7.1537399419130594</v>
      </c>
      <c r="T30" s="12" t="s">
        <v>26</v>
      </c>
      <c r="U30" s="12" t="s">
        <v>26</v>
      </c>
      <c r="V30" s="12" t="s">
        <v>26</v>
      </c>
      <c r="W30" s="12" t="s">
        <v>26</v>
      </c>
      <c r="X30" s="12" t="s">
        <v>26</v>
      </c>
      <c r="Y30" s="12" t="s">
        <v>26</v>
      </c>
      <c r="Z30" s="12" t="s">
        <v>25</v>
      </c>
    </row>
    <row r="31" spans="4:26" ht="15.75" x14ac:dyDescent="0.25">
      <c r="D31" s="13" t="s">
        <v>46</v>
      </c>
      <c r="E31" s="12">
        <v>50.858444288717592</v>
      </c>
      <c r="F31" s="12">
        <v>14.68114926419061</v>
      </c>
      <c r="G31" s="12" t="s">
        <v>26</v>
      </c>
      <c r="H31" s="12" t="s">
        <v>25</v>
      </c>
      <c r="I31" s="12" t="s">
        <v>26</v>
      </c>
      <c r="J31" s="12" t="s">
        <v>25</v>
      </c>
      <c r="K31" s="12" t="s">
        <v>26</v>
      </c>
      <c r="L31" s="12" t="s">
        <v>26</v>
      </c>
      <c r="M31" s="12" t="s">
        <v>26</v>
      </c>
      <c r="N31" s="12" t="s">
        <v>26</v>
      </c>
      <c r="O31" s="12">
        <v>48.537140854940432</v>
      </c>
      <c r="P31" s="12" t="s">
        <v>25</v>
      </c>
      <c r="Q31" s="12" t="s">
        <v>25</v>
      </c>
      <c r="R31" s="12" t="s">
        <v>26</v>
      </c>
      <c r="S31" s="12">
        <v>35.038542396636302</v>
      </c>
      <c r="T31" s="12" t="s">
        <v>25</v>
      </c>
      <c r="U31" s="12" t="s">
        <v>26</v>
      </c>
      <c r="V31" s="12" t="s">
        <v>26</v>
      </c>
      <c r="W31" s="12" t="s">
        <v>26</v>
      </c>
      <c r="X31" s="12" t="s">
        <v>26</v>
      </c>
      <c r="Y31" s="12" t="s">
        <v>26</v>
      </c>
      <c r="Z31" s="12" t="s">
        <v>25</v>
      </c>
    </row>
    <row r="32" spans="4:26" ht="15.75" x14ac:dyDescent="0.25">
      <c r="D32" s="13" t="s">
        <v>47</v>
      </c>
      <c r="E32" s="12">
        <v>54.504826599928492</v>
      </c>
      <c r="F32" s="12">
        <v>30.657847693957812</v>
      </c>
      <c r="G32" s="12" t="s">
        <v>26</v>
      </c>
      <c r="H32" s="12">
        <v>5.4343939935645338</v>
      </c>
      <c r="I32" s="12" t="s">
        <v>25</v>
      </c>
      <c r="J32" s="12" t="s">
        <v>25</v>
      </c>
      <c r="K32" s="12" t="s">
        <v>26</v>
      </c>
      <c r="L32" s="12" t="s">
        <v>25</v>
      </c>
      <c r="M32" s="12" t="s">
        <v>26</v>
      </c>
      <c r="N32" s="12" t="s">
        <v>26</v>
      </c>
      <c r="O32" s="12">
        <v>40.829460135859847</v>
      </c>
      <c r="P32" s="12" t="s">
        <v>26</v>
      </c>
      <c r="Q32" s="12" t="s">
        <v>25</v>
      </c>
      <c r="R32" s="12" t="s">
        <v>26</v>
      </c>
      <c r="S32" s="12" t="s">
        <v>25</v>
      </c>
      <c r="T32" s="12" t="s">
        <v>25</v>
      </c>
      <c r="U32" s="12" t="s">
        <v>26</v>
      </c>
      <c r="V32" s="12" t="s">
        <v>26</v>
      </c>
      <c r="W32" s="12" t="s">
        <v>26</v>
      </c>
      <c r="X32" s="12" t="s">
        <v>26</v>
      </c>
      <c r="Y32" s="12" t="s">
        <v>26</v>
      </c>
      <c r="Z32" s="12" t="s">
        <v>25</v>
      </c>
    </row>
    <row r="33" spans="4:26" ht="15.75" x14ac:dyDescent="0.25">
      <c r="D33" s="13" t="s">
        <v>48</v>
      </c>
      <c r="E33" s="12">
        <v>60.843220123224199</v>
      </c>
      <c r="F33" s="12">
        <v>38.657772799022354</v>
      </c>
      <c r="G33" s="12" t="s">
        <v>25</v>
      </c>
      <c r="H33" s="12">
        <v>13.249147105249758</v>
      </c>
      <c r="I33" s="12" t="s">
        <v>25</v>
      </c>
      <c r="J33" s="12">
        <v>6.3648861958348188</v>
      </c>
      <c r="K33" s="12" t="s">
        <v>26</v>
      </c>
      <c r="L33" s="12" t="s">
        <v>25</v>
      </c>
      <c r="M33" s="12" t="s">
        <v>26</v>
      </c>
      <c r="N33" s="12" t="s">
        <v>25</v>
      </c>
      <c r="O33" s="12">
        <v>39.156779876775801</v>
      </c>
      <c r="P33" s="12" t="s">
        <v>25</v>
      </c>
      <c r="Q33" s="12">
        <v>12.215489587046184</v>
      </c>
      <c r="R33" s="12" t="s">
        <v>26</v>
      </c>
      <c r="S33" s="12">
        <v>24.751769438362441</v>
      </c>
      <c r="T33" s="12" t="s">
        <v>26</v>
      </c>
      <c r="U33" s="12" t="s">
        <v>26</v>
      </c>
      <c r="V33" s="12" t="s">
        <v>26</v>
      </c>
      <c r="W33" s="12" t="s">
        <v>26</v>
      </c>
      <c r="X33" s="12" t="s">
        <v>26</v>
      </c>
      <c r="Y33" s="12" t="s">
        <v>26</v>
      </c>
      <c r="Z33" s="12" t="s">
        <v>26</v>
      </c>
    </row>
    <row r="34" spans="4:26" ht="15.75" x14ac:dyDescent="0.25">
      <c r="D34" s="13" t="s">
        <v>49</v>
      </c>
      <c r="E34" s="12">
        <v>58.364148131795353</v>
      </c>
      <c r="F34" s="12">
        <v>36.508637342016662</v>
      </c>
      <c r="G34" s="12" t="s">
        <v>26</v>
      </c>
      <c r="H34" s="12" t="s">
        <v>25</v>
      </c>
      <c r="I34" s="12" t="s">
        <v>25</v>
      </c>
      <c r="J34" s="12" t="s">
        <v>25</v>
      </c>
      <c r="K34" s="12" t="s">
        <v>26</v>
      </c>
      <c r="L34" s="12" t="s">
        <v>25</v>
      </c>
      <c r="M34" s="12" t="s">
        <v>26</v>
      </c>
      <c r="N34" s="12" t="s">
        <v>25</v>
      </c>
      <c r="O34" s="12">
        <v>29.899552955461118</v>
      </c>
      <c r="P34" s="12" t="s">
        <v>26</v>
      </c>
      <c r="Q34" s="12" t="s">
        <v>25</v>
      </c>
      <c r="R34" s="12" t="s">
        <v>26</v>
      </c>
      <c r="S34" s="12" t="s">
        <v>25</v>
      </c>
      <c r="T34" s="12" t="s">
        <v>25</v>
      </c>
      <c r="U34" s="12" t="s">
        <v>26</v>
      </c>
      <c r="V34" s="12" t="s">
        <v>26</v>
      </c>
      <c r="W34" s="12" t="s">
        <v>25</v>
      </c>
      <c r="X34" s="12" t="s">
        <v>26</v>
      </c>
      <c r="Y34" s="12" t="s">
        <v>26</v>
      </c>
      <c r="Z34" s="12" t="s">
        <v>25</v>
      </c>
    </row>
    <row r="35" spans="4:26" ht="15.75" x14ac:dyDescent="0.25">
      <c r="D35" s="13" t="s">
        <v>50</v>
      </c>
      <c r="E35" s="12">
        <v>80.588980367321085</v>
      </c>
      <c r="F35" s="12" t="s">
        <v>25</v>
      </c>
      <c r="G35" s="12" t="s">
        <v>26</v>
      </c>
      <c r="H35" s="12" t="s">
        <v>25</v>
      </c>
      <c r="I35" s="12" t="s">
        <v>26</v>
      </c>
      <c r="J35" s="12" t="s">
        <v>25</v>
      </c>
      <c r="K35" s="12" t="s">
        <v>26</v>
      </c>
      <c r="L35" s="12" t="s">
        <v>26</v>
      </c>
      <c r="M35" s="12" t="s">
        <v>26</v>
      </c>
      <c r="N35" s="12" t="s">
        <v>26</v>
      </c>
      <c r="O35" s="12" t="s">
        <v>25</v>
      </c>
      <c r="P35" s="12" t="s">
        <v>26</v>
      </c>
      <c r="Q35" s="12" t="s">
        <v>26</v>
      </c>
      <c r="R35" s="12" t="s">
        <v>26</v>
      </c>
      <c r="S35" s="12" t="s">
        <v>25</v>
      </c>
      <c r="T35" s="12" t="s">
        <v>26</v>
      </c>
      <c r="U35" s="12" t="s">
        <v>26</v>
      </c>
      <c r="V35" s="12" t="s">
        <v>26</v>
      </c>
      <c r="W35" s="12" t="s">
        <v>26</v>
      </c>
      <c r="X35" s="12" t="s">
        <v>26</v>
      </c>
      <c r="Y35" s="12" t="s">
        <v>26</v>
      </c>
      <c r="Z35" s="12" t="s">
        <v>26</v>
      </c>
    </row>
    <row r="36" spans="4:26" ht="15.75" x14ac:dyDescent="0.25">
      <c r="D36" s="13" t="s">
        <v>51</v>
      </c>
      <c r="E36" s="12">
        <v>60.554974881149064</v>
      </c>
      <c r="F36" s="12">
        <v>27.411578273036852</v>
      </c>
      <c r="G36" s="12" t="s">
        <v>25</v>
      </c>
      <c r="H36" s="12" t="s">
        <v>25</v>
      </c>
      <c r="I36" s="12">
        <v>0.76873798846893016</v>
      </c>
      <c r="J36" s="12" t="s">
        <v>25</v>
      </c>
      <c r="K36" s="12" t="s">
        <v>26</v>
      </c>
      <c r="L36" s="12">
        <v>1.8038369466266564</v>
      </c>
      <c r="M36" s="12" t="s">
        <v>26</v>
      </c>
      <c r="N36" s="12" t="s">
        <v>25</v>
      </c>
      <c r="O36" s="12">
        <v>37.462490306483701</v>
      </c>
      <c r="P36" s="12">
        <v>8.1492970093394916</v>
      </c>
      <c r="Q36" s="12" t="s">
        <v>25</v>
      </c>
      <c r="R36" s="12" t="s">
        <v>26</v>
      </c>
      <c r="S36" s="12" t="s">
        <v>25</v>
      </c>
      <c r="T36" s="12" t="s">
        <v>26</v>
      </c>
      <c r="U36" s="12" t="s">
        <v>26</v>
      </c>
      <c r="V36" s="12" t="s">
        <v>26</v>
      </c>
      <c r="W36" s="12" t="s">
        <v>26</v>
      </c>
      <c r="X36" s="12" t="s">
        <v>26</v>
      </c>
      <c r="Y36" s="12" t="s">
        <v>26</v>
      </c>
      <c r="Z36" s="12" t="s">
        <v>25</v>
      </c>
    </row>
    <row r="37" spans="4:26" ht="15.75" x14ac:dyDescent="0.25">
      <c r="D37" s="13" t="s">
        <v>52</v>
      </c>
      <c r="E37" s="12">
        <v>74.413657395096521</v>
      </c>
      <c r="F37" s="12">
        <v>46.460671169494226</v>
      </c>
      <c r="G37" s="12" t="s">
        <v>26</v>
      </c>
      <c r="H37" s="12">
        <v>18.358772536297398</v>
      </c>
      <c r="I37" s="12" t="s">
        <v>25</v>
      </c>
      <c r="J37" s="12" t="s">
        <v>25</v>
      </c>
      <c r="K37" s="12" t="s">
        <v>26</v>
      </c>
      <c r="L37" s="12">
        <v>2.6166037334467904</v>
      </c>
      <c r="M37" s="12" t="s">
        <v>26</v>
      </c>
      <c r="N37" s="12" t="s">
        <v>25</v>
      </c>
      <c r="O37" s="12">
        <v>25.581024304632241</v>
      </c>
      <c r="P37" s="12" t="s">
        <v>26</v>
      </c>
      <c r="Q37" s="12">
        <v>9.3389352762856994</v>
      </c>
      <c r="R37" s="12" t="s">
        <v>26</v>
      </c>
      <c r="S37" s="12">
        <v>14.646598946976546</v>
      </c>
      <c r="T37" s="12" t="s">
        <v>25</v>
      </c>
      <c r="U37" s="12" t="s">
        <v>26</v>
      </c>
      <c r="V37" s="12" t="s">
        <v>26</v>
      </c>
      <c r="W37" s="12" t="s">
        <v>26</v>
      </c>
      <c r="X37" s="12" t="s">
        <v>25</v>
      </c>
      <c r="Y37" s="12" t="s">
        <v>25</v>
      </c>
      <c r="Z37" s="12" t="s">
        <v>26</v>
      </c>
    </row>
    <row r="38" spans="4:26" ht="15.75" x14ac:dyDescent="0.25">
      <c r="D38" s="11" t="s">
        <v>53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 t="s">
        <v>26</v>
      </c>
      <c r="N38" s="12" t="s">
        <v>26</v>
      </c>
      <c r="O38" s="12" t="s">
        <v>26</v>
      </c>
      <c r="P38" s="12" t="s">
        <v>26</v>
      </c>
      <c r="Q38" s="12" t="s">
        <v>26</v>
      </c>
      <c r="R38" s="12" t="s">
        <v>26</v>
      </c>
      <c r="S38" s="12" t="s">
        <v>26</v>
      </c>
      <c r="T38" s="12" t="s">
        <v>26</v>
      </c>
      <c r="U38" s="12" t="s">
        <v>26</v>
      </c>
      <c r="V38" s="12" t="s">
        <v>26</v>
      </c>
      <c r="W38" s="12" t="s">
        <v>26</v>
      </c>
      <c r="X38" s="12" t="s">
        <v>26</v>
      </c>
      <c r="Y38" s="12" t="s">
        <v>26</v>
      </c>
      <c r="Z38" s="12" t="s">
        <v>26</v>
      </c>
    </row>
    <row r="39" spans="4:26" ht="15.75" x14ac:dyDescent="0.25">
      <c r="D39" s="13" t="s">
        <v>54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  <c r="N39" s="12" t="s">
        <v>26</v>
      </c>
      <c r="O39" s="12" t="s">
        <v>26</v>
      </c>
      <c r="P39" s="12" t="s">
        <v>26</v>
      </c>
      <c r="Q39" s="12" t="s">
        <v>26</v>
      </c>
      <c r="R39" s="12" t="s">
        <v>26</v>
      </c>
      <c r="S39" s="12" t="s">
        <v>26</v>
      </c>
      <c r="T39" s="12" t="s">
        <v>26</v>
      </c>
      <c r="U39" s="12" t="s">
        <v>26</v>
      </c>
      <c r="V39" s="12" t="s">
        <v>26</v>
      </c>
      <c r="W39" s="12" t="s">
        <v>26</v>
      </c>
      <c r="X39" s="12" t="s">
        <v>26</v>
      </c>
      <c r="Y39" s="12" t="s">
        <v>26</v>
      </c>
      <c r="Z39" s="12" t="s">
        <v>26</v>
      </c>
    </row>
    <row r="40" spans="4:26" ht="15.75" x14ac:dyDescent="0.25">
      <c r="D40" s="13" t="s">
        <v>55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  <c r="N40" s="12" t="s">
        <v>26</v>
      </c>
      <c r="O40" s="12" t="s">
        <v>26</v>
      </c>
      <c r="P40" s="12" t="s">
        <v>26</v>
      </c>
      <c r="Q40" s="12" t="s">
        <v>26</v>
      </c>
      <c r="R40" s="12" t="s">
        <v>26</v>
      </c>
      <c r="S40" s="12" t="s">
        <v>26</v>
      </c>
      <c r="T40" s="12" t="s">
        <v>26</v>
      </c>
      <c r="U40" s="12" t="s">
        <v>26</v>
      </c>
      <c r="V40" s="12" t="s">
        <v>26</v>
      </c>
      <c r="W40" s="12" t="s">
        <v>26</v>
      </c>
      <c r="X40" s="12" t="s">
        <v>26</v>
      </c>
      <c r="Y40" s="12" t="s">
        <v>26</v>
      </c>
      <c r="Z40" s="12" t="s">
        <v>26</v>
      </c>
    </row>
    <row r="41" spans="4:26" ht="15.75" x14ac:dyDescent="0.25">
      <c r="D41" s="13" t="s">
        <v>56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  <c r="N41" s="12" t="s">
        <v>26</v>
      </c>
      <c r="O41" s="12" t="s">
        <v>26</v>
      </c>
      <c r="P41" s="12" t="s">
        <v>26</v>
      </c>
      <c r="Q41" s="12" t="s">
        <v>26</v>
      </c>
      <c r="R41" s="12" t="s">
        <v>26</v>
      </c>
      <c r="S41" s="12" t="s">
        <v>26</v>
      </c>
      <c r="T41" s="12" t="s">
        <v>26</v>
      </c>
      <c r="U41" s="12" t="s">
        <v>26</v>
      </c>
      <c r="V41" s="12" t="s">
        <v>26</v>
      </c>
      <c r="W41" s="12" t="s">
        <v>26</v>
      </c>
      <c r="X41" s="12" t="s">
        <v>26</v>
      </c>
      <c r="Y41" s="12" t="s">
        <v>26</v>
      </c>
      <c r="Z41" s="12" t="s">
        <v>26</v>
      </c>
    </row>
    <row r="42" spans="4:26" ht="15.75" x14ac:dyDescent="0.25">
      <c r="D42" s="14" t="s">
        <v>57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  <c r="N42" s="12" t="s">
        <v>26</v>
      </c>
      <c r="O42" s="12" t="s">
        <v>26</v>
      </c>
      <c r="P42" s="12" t="s">
        <v>26</v>
      </c>
      <c r="Q42" s="12" t="s">
        <v>26</v>
      </c>
      <c r="R42" s="12" t="s">
        <v>26</v>
      </c>
      <c r="S42" s="12" t="s">
        <v>26</v>
      </c>
      <c r="T42" s="12" t="s">
        <v>26</v>
      </c>
      <c r="U42" s="12" t="s">
        <v>26</v>
      </c>
      <c r="V42" s="12" t="s">
        <v>26</v>
      </c>
      <c r="W42" s="12" t="s">
        <v>26</v>
      </c>
      <c r="X42" s="12" t="s">
        <v>26</v>
      </c>
      <c r="Y42" s="12" t="s">
        <v>26</v>
      </c>
      <c r="Z42" s="12" t="s">
        <v>26</v>
      </c>
    </row>
    <row r="43" spans="4:26" ht="15.75" x14ac:dyDescent="0.25">
      <c r="D43" s="13" t="s">
        <v>58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  <c r="N43" s="12" t="s">
        <v>26</v>
      </c>
      <c r="O43" s="12" t="s">
        <v>26</v>
      </c>
      <c r="P43" s="12" t="s">
        <v>26</v>
      </c>
      <c r="Q43" s="12" t="s">
        <v>26</v>
      </c>
      <c r="R43" s="12" t="s">
        <v>26</v>
      </c>
      <c r="S43" s="12" t="s">
        <v>26</v>
      </c>
      <c r="T43" s="12" t="s">
        <v>26</v>
      </c>
      <c r="U43" s="12" t="s">
        <v>26</v>
      </c>
      <c r="V43" s="12" t="s">
        <v>26</v>
      </c>
      <c r="W43" s="12" t="s">
        <v>26</v>
      </c>
      <c r="X43" s="12" t="s">
        <v>26</v>
      </c>
      <c r="Y43" s="12" t="s">
        <v>26</v>
      </c>
      <c r="Z43" s="12" t="s">
        <v>26</v>
      </c>
    </row>
  </sheetData>
  <mergeCells count="11">
    <mergeCell ref="Z4:Z5"/>
    <mergeCell ref="E1:Z1"/>
    <mergeCell ref="D3:Z3"/>
    <mergeCell ref="D4:D5"/>
    <mergeCell ref="E4:E5"/>
    <mergeCell ref="F4:N4"/>
    <mergeCell ref="O4:O5"/>
    <mergeCell ref="P4:V4"/>
    <mergeCell ref="W4:W5"/>
    <mergeCell ref="X4:X5"/>
    <mergeCell ref="Y4:Y5"/>
  </mergeCells>
  <pageMargins left="0.70866141732283472" right="0.31496062992125984" top="0.74803149606299213" bottom="0.74803149606299213" header="0.31496062992125984" footer="0.31496062992125984"/>
  <pageSetup scale="65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D1:Z43"/>
  <sheetViews>
    <sheetView topLeftCell="D1" workbookViewId="0">
      <selection activeCell="E1" sqref="E1:Z1"/>
    </sheetView>
  </sheetViews>
  <sheetFormatPr defaultRowHeight="15" x14ac:dyDescent="0.25"/>
  <cols>
    <col min="1" max="3" width="0" style="3" hidden="1" customWidth="1"/>
    <col min="4" max="4" width="35.19921875" style="1" customWidth="1"/>
    <col min="5" max="12" width="5.5" style="1" customWidth="1"/>
    <col min="13" max="26" width="5.5" style="3" customWidth="1"/>
    <col min="27" max="16384" width="8.796875" style="3"/>
  </cols>
  <sheetData>
    <row r="1" spans="4:26" ht="93" customHeight="1" x14ac:dyDescent="0.25">
      <c r="E1" s="309" t="s">
        <v>817</v>
      </c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</row>
    <row r="2" spans="4:26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</row>
    <row r="3" spans="4:26" ht="12.75" customHeight="1" x14ac:dyDescent="0.2">
      <c r="D3" s="310" t="s">
        <v>62</v>
      </c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</row>
    <row r="4" spans="4:26" ht="12.75" customHeight="1" x14ac:dyDescent="0.2">
      <c r="D4" s="347"/>
      <c r="E4" s="339" t="s">
        <v>63</v>
      </c>
      <c r="F4" s="315" t="s">
        <v>64</v>
      </c>
      <c r="G4" s="325"/>
      <c r="H4" s="325"/>
      <c r="I4" s="325"/>
      <c r="J4" s="325"/>
      <c r="K4" s="325"/>
      <c r="L4" s="325"/>
      <c r="M4" s="325"/>
      <c r="N4" s="316"/>
      <c r="O4" s="339" t="s">
        <v>128</v>
      </c>
      <c r="P4" s="315" t="s">
        <v>64</v>
      </c>
      <c r="Q4" s="325"/>
      <c r="R4" s="325"/>
      <c r="S4" s="325"/>
      <c r="T4" s="325"/>
      <c r="U4" s="325"/>
      <c r="V4" s="316"/>
      <c r="W4" s="339" t="s">
        <v>66</v>
      </c>
      <c r="X4" s="339" t="s">
        <v>67</v>
      </c>
      <c r="Y4" s="339" t="s">
        <v>68</v>
      </c>
      <c r="Z4" s="339" t="s">
        <v>69</v>
      </c>
    </row>
    <row r="5" spans="4:26" ht="124.5" customHeight="1" x14ac:dyDescent="0.2">
      <c r="D5" s="355"/>
      <c r="E5" s="340"/>
      <c r="F5" s="16" t="s">
        <v>70</v>
      </c>
      <c r="G5" s="16" t="s">
        <v>71</v>
      </c>
      <c r="H5" s="16" t="s">
        <v>72</v>
      </c>
      <c r="I5" s="16" t="s">
        <v>73</v>
      </c>
      <c r="J5" s="16" t="s">
        <v>74</v>
      </c>
      <c r="K5" s="16" t="s">
        <v>75</v>
      </c>
      <c r="L5" s="16" t="s">
        <v>76</v>
      </c>
      <c r="M5" s="16" t="s">
        <v>78</v>
      </c>
      <c r="N5" s="16" t="s">
        <v>79</v>
      </c>
      <c r="O5" s="340"/>
      <c r="P5" s="16" t="s">
        <v>80</v>
      </c>
      <c r="Q5" s="16" t="s">
        <v>129</v>
      </c>
      <c r="R5" s="16" t="s">
        <v>130</v>
      </c>
      <c r="S5" s="16" t="s">
        <v>83</v>
      </c>
      <c r="T5" s="16" t="s">
        <v>84</v>
      </c>
      <c r="U5" s="16" t="s">
        <v>131</v>
      </c>
      <c r="V5" s="16" t="s">
        <v>125</v>
      </c>
      <c r="W5" s="340"/>
      <c r="X5" s="340"/>
      <c r="Y5" s="340"/>
      <c r="Z5" s="340"/>
    </row>
    <row r="6" spans="4:26" ht="76.5" hidden="1" x14ac:dyDescent="0.2">
      <c r="D6" s="17"/>
      <c r="E6" s="199" t="s">
        <v>87</v>
      </c>
      <c r="F6" s="200" t="s">
        <v>88</v>
      </c>
      <c r="G6" s="200" t="s">
        <v>89</v>
      </c>
      <c r="H6" s="200" t="s">
        <v>90</v>
      </c>
      <c r="I6" s="201" t="s">
        <v>91</v>
      </c>
      <c r="J6" s="201" t="s">
        <v>92</v>
      </c>
      <c r="K6" s="201" t="s">
        <v>93</v>
      </c>
      <c r="L6" s="201" t="s">
        <v>94</v>
      </c>
      <c r="M6" s="201" t="s">
        <v>95</v>
      </c>
      <c r="N6" s="201" t="s">
        <v>96</v>
      </c>
      <c r="O6" s="199" t="s">
        <v>97</v>
      </c>
      <c r="P6" s="200" t="s">
        <v>98</v>
      </c>
      <c r="Q6" s="200" t="s">
        <v>99</v>
      </c>
      <c r="R6" s="200" t="s">
        <v>100</v>
      </c>
      <c r="S6" s="200" t="s">
        <v>101</v>
      </c>
      <c r="T6" s="200" t="s">
        <v>102</v>
      </c>
      <c r="U6" s="200" t="s">
        <v>103</v>
      </c>
      <c r="V6" s="200" t="s">
        <v>104</v>
      </c>
      <c r="W6" s="199" t="s">
        <v>105</v>
      </c>
      <c r="X6" s="199" t="s">
        <v>106</v>
      </c>
      <c r="Y6" s="199" t="s">
        <v>107</v>
      </c>
      <c r="Z6" s="199" t="s">
        <v>108</v>
      </c>
    </row>
    <row r="7" spans="4:26" ht="12.75" x14ac:dyDescent="0.2">
      <c r="D7" s="7"/>
      <c r="E7" s="181">
        <v>1</v>
      </c>
      <c r="F7" s="181">
        <v>2</v>
      </c>
      <c r="G7" s="181">
        <v>3</v>
      </c>
      <c r="H7" s="181">
        <v>4</v>
      </c>
      <c r="I7" s="181">
        <v>5</v>
      </c>
      <c r="J7" s="181">
        <v>6</v>
      </c>
      <c r="K7" s="181">
        <v>7</v>
      </c>
      <c r="L7" s="181">
        <v>8</v>
      </c>
      <c r="M7" s="181">
        <v>10</v>
      </c>
      <c r="N7" s="181">
        <v>11</v>
      </c>
      <c r="O7" s="181">
        <v>12</v>
      </c>
      <c r="P7" s="181">
        <v>13</v>
      </c>
      <c r="Q7" s="181">
        <v>14</v>
      </c>
      <c r="R7" s="181">
        <v>15</v>
      </c>
      <c r="S7" s="181">
        <v>16</v>
      </c>
      <c r="T7" s="181">
        <v>17</v>
      </c>
      <c r="U7" s="181">
        <v>18</v>
      </c>
      <c r="V7" s="181">
        <v>19</v>
      </c>
      <c r="W7" s="181">
        <v>20</v>
      </c>
      <c r="X7" s="181">
        <v>21</v>
      </c>
      <c r="Y7" s="181">
        <v>22</v>
      </c>
      <c r="Z7" s="181">
        <v>23</v>
      </c>
    </row>
    <row r="8" spans="4:26" s="276" customFormat="1" ht="15.75" x14ac:dyDescent="0.25">
      <c r="D8" s="9" t="s">
        <v>21</v>
      </c>
      <c r="E8" s="275">
        <v>65.173785491591573</v>
      </c>
      <c r="F8" s="275">
        <v>38.701184207026984</v>
      </c>
      <c r="G8" s="275">
        <v>0.91620984054366106</v>
      </c>
      <c r="H8" s="275">
        <v>14.074575176924913</v>
      </c>
      <c r="I8" s="275">
        <v>1.3061767742089312</v>
      </c>
      <c r="J8" s="275">
        <v>6.9027540402096657</v>
      </c>
      <c r="K8" s="275">
        <v>0.10686873090019482</v>
      </c>
      <c r="L8" s="275">
        <v>2.1997350902683119</v>
      </c>
      <c r="M8" s="275" t="s">
        <v>25</v>
      </c>
      <c r="N8" s="275">
        <v>0.95649959664390616</v>
      </c>
      <c r="O8" s="275">
        <v>33.012716951013097</v>
      </c>
      <c r="P8" s="275">
        <v>0.99440498174580594</v>
      </c>
      <c r="Q8" s="275">
        <v>12.372929074439146</v>
      </c>
      <c r="R8" s="275">
        <v>0.12227543581257988</v>
      </c>
      <c r="S8" s="275">
        <v>17.674914246708422</v>
      </c>
      <c r="T8" s="275">
        <v>1.7595435213430246</v>
      </c>
      <c r="U8" s="275">
        <v>2.3843709983453077E-2</v>
      </c>
      <c r="V8" s="275" t="s">
        <v>25</v>
      </c>
      <c r="W8" s="275">
        <v>9.9348791597721156E-2</v>
      </c>
      <c r="X8" s="275">
        <v>9.3235019807092166E-3</v>
      </c>
      <c r="Y8" s="275">
        <v>8.8344002374588972E-3</v>
      </c>
      <c r="Z8" s="275">
        <v>1.704825263816895</v>
      </c>
    </row>
    <row r="9" spans="4:26" ht="15.75" x14ac:dyDescent="0.25">
      <c r="D9" s="11" t="s">
        <v>22</v>
      </c>
      <c r="E9" s="12">
        <v>65.173785491591573</v>
      </c>
      <c r="F9" s="12">
        <v>38.701184207026984</v>
      </c>
      <c r="G9" s="12">
        <v>0.91620984054366106</v>
      </c>
      <c r="H9" s="12">
        <v>14.074575176924913</v>
      </c>
      <c r="I9" s="12">
        <v>1.3061767742089312</v>
      </c>
      <c r="J9" s="12">
        <v>6.9027540402096657</v>
      </c>
      <c r="K9" s="12">
        <v>0.10686873090019482</v>
      </c>
      <c r="L9" s="12">
        <v>2.1997350902683119</v>
      </c>
      <c r="M9" s="12" t="s">
        <v>25</v>
      </c>
      <c r="N9" s="12">
        <v>0.95649959664390616</v>
      </c>
      <c r="O9" s="12">
        <v>33.012716951013097</v>
      </c>
      <c r="P9" s="12">
        <v>0.99440498174580594</v>
      </c>
      <c r="Q9" s="12">
        <v>12.372929074439147</v>
      </c>
      <c r="R9" s="12">
        <v>0.12227543581257988</v>
      </c>
      <c r="S9" s="12">
        <v>17.674914246708422</v>
      </c>
      <c r="T9" s="12">
        <v>1.7595435213430246</v>
      </c>
      <c r="U9" s="12">
        <v>2.3843709983453077E-2</v>
      </c>
      <c r="V9" s="12" t="s">
        <v>25</v>
      </c>
      <c r="W9" s="12">
        <v>9.9348791597721156E-2</v>
      </c>
      <c r="X9" s="12">
        <v>9.3235019807092166E-3</v>
      </c>
      <c r="Y9" s="12">
        <v>8.8344002374588972E-3</v>
      </c>
      <c r="Z9" s="12">
        <v>1.704825263816895</v>
      </c>
    </row>
    <row r="10" spans="4:26" ht="15.75" x14ac:dyDescent="0.25">
      <c r="D10" s="13" t="s">
        <v>23</v>
      </c>
      <c r="E10" s="12">
        <v>55.454031396695171</v>
      </c>
      <c r="F10" s="12">
        <v>31.982802724996187</v>
      </c>
      <c r="G10" s="12" t="s">
        <v>26</v>
      </c>
      <c r="H10" s="12">
        <v>14.136590882572053</v>
      </c>
      <c r="I10" s="12" t="s">
        <v>25</v>
      </c>
      <c r="J10" s="12">
        <v>8.2396129715562818</v>
      </c>
      <c r="K10" s="12" t="s">
        <v>26</v>
      </c>
      <c r="L10" s="12" t="s">
        <v>25</v>
      </c>
      <c r="M10" s="12" t="s">
        <v>26</v>
      </c>
      <c r="N10" s="12" t="s">
        <v>26</v>
      </c>
      <c r="O10" s="12">
        <v>41.898162691965929</v>
      </c>
      <c r="P10" s="12" t="s">
        <v>26</v>
      </c>
      <c r="Q10" s="12">
        <v>7.5305395241129851</v>
      </c>
      <c r="R10" s="12" t="s">
        <v>26</v>
      </c>
      <c r="S10" s="12">
        <v>31.674939190220172</v>
      </c>
      <c r="T10" s="12" t="s">
        <v>25</v>
      </c>
      <c r="U10" s="12" t="s">
        <v>26</v>
      </c>
      <c r="V10" s="12" t="s">
        <v>26</v>
      </c>
      <c r="W10" s="12" t="s">
        <v>26</v>
      </c>
      <c r="X10" s="12" t="s">
        <v>26</v>
      </c>
      <c r="Y10" s="12" t="s">
        <v>26</v>
      </c>
      <c r="Z10" s="12">
        <v>2.6478059113388923</v>
      </c>
    </row>
    <row r="11" spans="4:26" ht="15.75" x14ac:dyDescent="0.25">
      <c r="D11" s="13" t="s">
        <v>24</v>
      </c>
      <c r="E11" s="12">
        <v>69.246145059965727</v>
      </c>
      <c r="F11" s="12">
        <v>44.517418617932613</v>
      </c>
      <c r="G11" s="12" t="s">
        <v>26</v>
      </c>
      <c r="H11" s="12">
        <v>13.349514563106796</v>
      </c>
      <c r="I11" s="12" t="s">
        <v>25</v>
      </c>
      <c r="J11" s="12">
        <v>5.2541404911479157</v>
      </c>
      <c r="K11" s="12" t="s">
        <v>25</v>
      </c>
      <c r="L11" s="12">
        <v>4.8400913763563675</v>
      </c>
      <c r="M11" s="12" t="s">
        <v>26</v>
      </c>
      <c r="N11" s="12" t="s">
        <v>25</v>
      </c>
      <c r="O11" s="12">
        <v>29.140491147915476</v>
      </c>
      <c r="P11" s="12" t="s">
        <v>26</v>
      </c>
      <c r="Q11" s="12">
        <v>5.1113649343232437</v>
      </c>
      <c r="R11" s="12" t="s">
        <v>26</v>
      </c>
      <c r="S11" s="12">
        <v>21.516276413478014</v>
      </c>
      <c r="T11" s="12" t="s">
        <v>25</v>
      </c>
      <c r="U11" s="12" t="s">
        <v>26</v>
      </c>
      <c r="V11" s="12" t="s">
        <v>26</v>
      </c>
      <c r="W11" s="12" t="s">
        <v>26</v>
      </c>
      <c r="X11" s="12" t="s">
        <v>26</v>
      </c>
      <c r="Y11" s="12" t="s">
        <v>26</v>
      </c>
      <c r="Z11" s="12">
        <v>1.6133637921187893</v>
      </c>
    </row>
    <row r="12" spans="4:26" ht="15.75" x14ac:dyDescent="0.25">
      <c r="D12" s="13" t="s">
        <v>27</v>
      </c>
      <c r="E12" s="12">
        <v>61.338289962825279</v>
      </c>
      <c r="F12" s="12">
        <v>50.557620817843869</v>
      </c>
      <c r="G12" s="12" t="s">
        <v>26</v>
      </c>
      <c r="H12" s="12" t="s">
        <v>25</v>
      </c>
      <c r="I12" s="12" t="s">
        <v>26</v>
      </c>
      <c r="J12" s="12" t="s">
        <v>26</v>
      </c>
      <c r="K12" s="12" t="s">
        <v>26</v>
      </c>
      <c r="L12" s="12" t="s">
        <v>26</v>
      </c>
      <c r="M12" s="12" t="s">
        <v>26</v>
      </c>
      <c r="N12" s="12" t="s">
        <v>26</v>
      </c>
      <c r="O12" s="12">
        <v>38.661710037174721</v>
      </c>
      <c r="P12" s="12" t="s">
        <v>26</v>
      </c>
      <c r="Q12" s="12" t="s">
        <v>26</v>
      </c>
      <c r="R12" s="12" t="s">
        <v>26</v>
      </c>
      <c r="S12" s="12" t="s">
        <v>25</v>
      </c>
      <c r="T12" s="12" t="s">
        <v>26</v>
      </c>
      <c r="U12" s="12" t="s">
        <v>25</v>
      </c>
      <c r="V12" s="12" t="s">
        <v>26</v>
      </c>
      <c r="W12" s="12" t="s">
        <v>26</v>
      </c>
      <c r="X12" s="12" t="s">
        <v>26</v>
      </c>
      <c r="Y12" s="12" t="s">
        <v>26</v>
      </c>
      <c r="Z12" s="12" t="s">
        <v>26</v>
      </c>
    </row>
    <row r="13" spans="4:26" ht="15.75" x14ac:dyDescent="0.25">
      <c r="D13" s="13" t="s">
        <v>28</v>
      </c>
      <c r="E13" s="12">
        <v>58.527156755363698</v>
      </c>
      <c r="F13" s="12">
        <v>28.078087752077831</v>
      </c>
      <c r="G13" s="12">
        <v>3.51137168996843</v>
      </c>
      <c r="H13" s="12">
        <v>15.488692738869918</v>
      </c>
      <c r="I13" s="12">
        <v>1.1919335094388248</v>
      </c>
      <c r="J13" s="12">
        <v>7.6541459957476965</v>
      </c>
      <c r="K13" s="12">
        <v>0.83113201468977516</v>
      </c>
      <c r="L13" s="12">
        <v>1.3852200244829587</v>
      </c>
      <c r="M13" s="12" t="s">
        <v>26</v>
      </c>
      <c r="N13" s="12" t="s">
        <v>25</v>
      </c>
      <c r="O13" s="12">
        <v>40.216480896849433</v>
      </c>
      <c r="P13" s="12" t="s">
        <v>25</v>
      </c>
      <c r="Q13" s="12">
        <v>22.086205785709684</v>
      </c>
      <c r="R13" s="12">
        <v>2.5771535339217833</v>
      </c>
      <c r="S13" s="12">
        <v>12.744024225243219</v>
      </c>
      <c r="T13" s="12" t="s">
        <v>25</v>
      </c>
      <c r="U13" s="12" t="s">
        <v>26</v>
      </c>
      <c r="V13" s="12" t="s">
        <v>26</v>
      </c>
      <c r="W13" s="12">
        <v>0.27060112106178724</v>
      </c>
      <c r="X13" s="12" t="s">
        <v>25</v>
      </c>
      <c r="Y13" s="12" t="s">
        <v>25</v>
      </c>
      <c r="Z13" s="12">
        <v>0.91488950454223306</v>
      </c>
    </row>
    <row r="14" spans="4:26" ht="15.75" x14ac:dyDescent="0.25">
      <c r="D14" s="13" t="s">
        <v>29</v>
      </c>
      <c r="E14" s="12">
        <v>79.815100154083211</v>
      </c>
      <c r="F14" s="12">
        <v>42.681047765793529</v>
      </c>
      <c r="G14" s="12" t="s">
        <v>25</v>
      </c>
      <c r="H14" s="12">
        <v>9.3374422187981505</v>
      </c>
      <c r="I14" s="12">
        <v>12.850539291217258</v>
      </c>
      <c r="J14" s="12" t="s">
        <v>26</v>
      </c>
      <c r="K14" s="12" t="s">
        <v>26</v>
      </c>
      <c r="L14" s="12">
        <v>10.785824345146379</v>
      </c>
      <c r="M14" s="12" t="s">
        <v>26</v>
      </c>
      <c r="N14" s="12" t="s">
        <v>25</v>
      </c>
      <c r="O14" s="12">
        <v>7.704160246533128</v>
      </c>
      <c r="P14" s="12" t="s">
        <v>26</v>
      </c>
      <c r="Q14" s="12" t="s">
        <v>25</v>
      </c>
      <c r="R14" s="12" t="s">
        <v>26</v>
      </c>
      <c r="S14" s="12" t="s">
        <v>25</v>
      </c>
      <c r="T14" s="12" t="s">
        <v>26</v>
      </c>
      <c r="U14" s="12" t="s">
        <v>26</v>
      </c>
      <c r="V14" s="12" t="s">
        <v>26</v>
      </c>
      <c r="W14" s="12" t="s">
        <v>26</v>
      </c>
      <c r="X14" s="12" t="s">
        <v>26</v>
      </c>
      <c r="Y14" s="12" t="s">
        <v>26</v>
      </c>
      <c r="Z14" s="12">
        <v>12.480739599383668</v>
      </c>
    </row>
    <row r="15" spans="4:26" ht="15.75" x14ac:dyDescent="0.25">
      <c r="D15" s="13" t="s">
        <v>30</v>
      </c>
      <c r="E15" s="12">
        <v>66.24457308248914</v>
      </c>
      <c r="F15" s="12">
        <v>55.445007235890017</v>
      </c>
      <c r="G15" s="12" t="s">
        <v>26</v>
      </c>
      <c r="H15" s="12" t="s">
        <v>25</v>
      </c>
      <c r="I15" s="12">
        <v>2.8039073806078147</v>
      </c>
      <c r="J15" s="12" t="s">
        <v>25</v>
      </c>
      <c r="K15" s="12" t="s">
        <v>25</v>
      </c>
      <c r="L15" s="12">
        <v>2.6772793053545585</v>
      </c>
      <c r="M15" s="12" t="s">
        <v>26</v>
      </c>
      <c r="N15" s="12" t="s">
        <v>26</v>
      </c>
      <c r="O15" s="12">
        <v>29.848046309696091</v>
      </c>
      <c r="P15" s="12" t="s">
        <v>26</v>
      </c>
      <c r="Q15" s="12" t="s">
        <v>25</v>
      </c>
      <c r="R15" s="12" t="s">
        <v>26</v>
      </c>
      <c r="S15" s="12">
        <v>20.079594790159188</v>
      </c>
      <c r="T15" s="12" t="s">
        <v>25</v>
      </c>
      <c r="U15" s="12" t="s">
        <v>26</v>
      </c>
      <c r="V15" s="12" t="s">
        <v>26</v>
      </c>
      <c r="W15" s="12" t="s">
        <v>26</v>
      </c>
      <c r="X15" s="12" t="s">
        <v>26</v>
      </c>
      <c r="Y15" s="12" t="s">
        <v>26</v>
      </c>
      <c r="Z15" s="12">
        <v>3.907380607814761</v>
      </c>
    </row>
    <row r="16" spans="4:26" ht="15.75" x14ac:dyDescent="0.25">
      <c r="D16" s="13" t="s">
        <v>31</v>
      </c>
      <c r="E16" s="12">
        <v>60.354724757138655</v>
      </c>
      <c r="F16" s="12">
        <v>38.401530762437446</v>
      </c>
      <c r="G16" s="12" t="s">
        <v>25</v>
      </c>
      <c r="H16" s="12">
        <v>9.317044450986165</v>
      </c>
      <c r="I16" s="12">
        <v>0.47836326170150134</v>
      </c>
      <c r="J16" s="12" t="s">
        <v>25</v>
      </c>
      <c r="K16" s="12" t="s">
        <v>26</v>
      </c>
      <c r="L16" s="12">
        <v>2.9069767441860463</v>
      </c>
      <c r="M16" s="12" t="s">
        <v>26</v>
      </c>
      <c r="N16" s="12">
        <v>3.8857815719752722</v>
      </c>
      <c r="O16" s="12">
        <v>39.571680894907274</v>
      </c>
      <c r="P16" s="12" t="s">
        <v>26</v>
      </c>
      <c r="Q16" s="12" t="s">
        <v>25</v>
      </c>
      <c r="R16" s="12" t="s">
        <v>26</v>
      </c>
      <c r="S16" s="12">
        <v>33.316161318810714</v>
      </c>
      <c r="T16" s="12">
        <v>2.9437739181630849</v>
      </c>
      <c r="U16" s="12" t="s">
        <v>26</v>
      </c>
      <c r="V16" s="12" t="s">
        <v>26</v>
      </c>
      <c r="W16" s="12" t="s">
        <v>25</v>
      </c>
      <c r="X16" s="12" t="s">
        <v>26</v>
      </c>
      <c r="Y16" s="12" t="s">
        <v>26</v>
      </c>
      <c r="Z16" s="12" t="s">
        <v>26</v>
      </c>
    </row>
    <row r="17" spans="4:26" ht="15.75" x14ac:dyDescent="0.25">
      <c r="D17" s="13" t="s">
        <v>32</v>
      </c>
      <c r="E17" s="12">
        <v>56.738052422211325</v>
      </c>
      <c r="F17" s="12">
        <v>17.579423464661325</v>
      </c>
      <c r="G17" s="12" t="s">
        <v>26</v>
      </c>
      <c r="H17" s="12">
        <v>24.903275025884149</v>
      </c>
      <c r="I17" s="12">
        <v>1.6620347664977386</v>
      </c>
      <c r="J17" s="12">
        <v>12.26636150618495</v>
      </c>
      <c r="K17" s="12" t="s">
        <v>26</v>
      </c>
      <c r="L17" s="12" t="s">
        <v>25</v>
      </c>
      <c r="M17" s="12" t="s">
        <v>26</v>
      </c>
      <c r="N17" s="12" t="s">
        <v>26</v>
      </c>
      <c r="O17" s="12">
        <v>41.80698599531361</v>
      </c>
      <c r="P17" s="12" t="s">
        <v>26</v>
      </c>
      <c r="Q17" s="12">
        <v>29.082883766552232</v>
      </c>
      <c r="R17" s="12" t="s">
        <v>26</v>
      </c>
      <c r="S17" s="12">
        <v>12.724102228761375</v>
      </c>
      <c r="T17" s="12" t="s">
        <v>26</v>
      </c>
      <c r="U17" s="12" t="s">
        <v>26</v>
      </c>
      <c r="V17" s="12" t="s">
        <v>26</v>
      </c>
      <c r="W17" s="12" t="s">
        <v>26</v>
      </c>
      <c r="X17" s="12" t="s">
        <v>26</v>
      </c>
      <c r="Y17" s="12" t="s">
        <v>26</v>
      </c>
      <c r="Z17" s="12">
        <v>1.4549615824750695</v>
      </c>
    </row>
    <row r="18" spans="4:26" ht="15.75" x14ac:dyDescent="0.25">
      <c r="D18" s="13" t="s">
        <v>33</v>
      </c>
      <c r="E18" s="12">
        <v>67.744860943168078</v>
      </c>
      <c r="F18" s="12">
        <v>48.347440548166063</v>
      </c>
      <c r="G18" s="12" t="s">
        <v>25</v>
      </c>
      <c r="H18" s="12">
        <v>9.4518339379282548</v>
      </c>
      <c r="I18" s="12">
        <v>3.54695687222894</v>
      </c>
      <c r="J18" s="12">
        <v>5.0886739218057233</v>
      </c>
      <c r="K18" s="12" t="s">
        <v>26</v>
      </c>
      <c r="L18" s="12" t="s">
        <v>25</v>
      </c>
      <c r="M18" s="12" t="s">
        <v>26</v>
      </c>
      <c r="N18" s="12" t="s">
        <v>25</v>
      </c>
      <c r="O18" s="12">
        <v>29.151551793631601</v>
      </c>
      <c r="P18" s="12" t="s">
        <v>25</v>
      </c>
      <c r="Q18" s="12">
        <v>8.9177750906892381</v>
      </c>
      <c r="R18" s="12" t="s">
        <v>26</v>
      </c>
      <c r="S18" s="12">
        <v>12.575574365175333</v>
      </c>
      <c r="T18" s="12">
        <v>7.255139056831923</v>
      </c>
      <c r="U18" s="12" t="s">
        <v>26</v>
      </c>
      <c r="V18" s="12" t="s">
        <v>26</v>
      </c>
      <c r="W18" s="12" t="s">
        <v>26</v>
      </c>
      <c r="X18" s="12" t="s">
        <v>26</v>
      </c>
      <c r="Y18" s="12" t="s">
        <v>26</v>
      </c>
      <c r="Z18" s="12">
        <v>3.1035872632003225</v>
      </c>
    </row>
    <row r="19" spans="4:26" ht="15.75" x14ac:dyDescent="0.25">
      <c r="D19" s="13" t="s">
        <v>34</v>
      </c>
      <c r="E19" s="12">
        <v>63.645475372279499</v>
      </c>
      <c r="F19" s="12">
        <v>34.636311569301263</v>
      </c>
      <c r="G19" s="12" t="s">
        <v>26</v>
      </c>
      <c r="H19" s="12">
        <v>12.528636884306987</v>
      </c>
      <c r="I19" s="12" t="s">
        <v>25</v>
      </c>
      <c r="J19" s="12">
        <v>15.420962199312715</v>
      </c>
      <c r="K19" s="12" t="s">
        <v>26</v>
      </c>
      <c r="L19" s="12" t="s">
        <v>26</v>
      </c>
      <c r="M19" s="12" t="s">
        <v>26</v>
      </c>
      <c r="N19" s="12" t="s">
        <v>26</v>
      </c>
      <c r="O19" s="12">
        <v>36.082474226804123</v>
      </c>
      <c r="P19" s="12" t="s">
        <v>26</v>
      </c>
      <c r="Q19" s="12">
        <v>14.475945017182131</v>
      </c>
      <c r="R19" s="12" t="s">
        <v>26</v>
      </c>
      <c r="S19" s="12">
        <v>14.304123711340207</v>
      </c>
      <c r="T19" s="12" t="s">
        <v>25</v>
      </c>
      <c r="U19" s="12" t="s">
        <v>26</v>
      </c>
      <c r="V19" s="12" t="s">
        <v>26</v>
      </c>
      <c r="W19" s="12" t="s">
        <v>25</v>
      </c>
      <c r="X19" s="12" t="s">
        <v>25</v>
      </c>
      <c r="Y19" s="12" t="s">
        <v>25</v>
      </c>
      <c r="Z19" s="12" t="s">
        <v>25</v>
      </c>
    </row>
    <row r="20" spans="4:26" ht="15.75" x14ac:dyDescent="0.25">
      <c r="D20" s="13" t="s">
        <v>35</v>
      </c>
      <c r="E20" s="12">
        <v>76.05781044554135</v>
      </c>
      <c r="F20" s="12">
        <v>40.377858728687514</v>
      </c>
      <c r="G20" s="12">
        <v>1.8709719138663159</v>
      </c>
      <c r="H20" s="12">
        <v>16.150065742676695</v>
      </c>
      <c r="I20" s="12">
        <v>0.82986657469876923</v>
      </c>
      <c r="J20" s="12">
        <v>6.8005949173366673</v>
      </c>
      <c r="K20" s="12">
        <v>0.70053671890155844</v>
      </c>
      <c r="L20" s="12">
        <v>4.1493328734938455</v>
      </c>
      <c r="M20" s="12" t="s">
        <v>26</v>
      </c>
      <c r="N20" s="12">
        <v>5.1785829758799817</v>
      </c>
      <c r="O20" s="12">
        <v>21.835190653762421</v>
      </c>
      <c r="P20" s="12" t="s">
        <v>25</v>
      </c>
      <c r="Q20" s="12">
        <v>8.9399262819821956</v>
      </c>
      <c r="R20" s="12" t="s">
        <v>26</v>
      </c>
      <c r="S20" s="12">
        <v>11.806738085487034</v>
      </c>
      <c r="T20" s="12" t="s">
        <v>26</v>
      </c>
      <c r="U20" s="12" t="s">
        <v>26</v>
      </c>
      <c r="V20" s="12" t="s">
        <v>25</v>
      </c>
      <c r="W20" s="12" t="s">
        <v>25</v>
      </c>
      <c r="X20" s="12" t="s">
        <v>25</v>
      </c>
      <c r="Y20" s="12" t="s">
        <v>25</v>
      </c>
      <c r="Z20" s="12">
        <v>2.0854439247300238</v>
      </c>
    </row>
    <row r="21" spans="4:26" ht="15.75" x14ac:dyDescent="0.25">
      <c r="D21" s="13" t="s">
        <v>36</v>
      </c>
      <c r="E21" s="12">
        <v>57.879146919431278</v>
      </c>
      <c r="F21" s="12">
        <v>37.559241706161139</v>
      </c>
      <c r="G21" s="12" t="s">
        <v>26</v>
      </c>
      <c r="H21" s="12">
        <v>17.950236966824644</v>
      </c>
      <c r="I21" s="12" t="s">
        <v>25</v>
      </c>
      <c r="J21" s="12" t="s">
        <v>26</v>
      </c>
      <c r="K21" s="12" t="s">
        <v>26</v>
      </c>
      <c r="L21" s="12" t="s">
        <v>26</v>
      </c>
      <c r="M21" s="12" t="s">
        <v>26</v>
      </c>
      <c r="N21" s="12" t="s">
        <v>26</v>
      </c>
      <c r="O21" s="12">
        <v>39.691943127962084</v>
      </c>
      <c r="P21" s="12" t="s">
        <v>25</v>
      </c>
      <c r="Q21" s="12" t="s">
        <v>25</v>
      </c>
      <c r="R21" s="12" t="s">
        <v>26</v>
      </c>
      <c r="S21" s="12">
        <v>24.763033175355449</v>
      </c>
      <c r="T21" s="12" t="s">
        <v>26</v>
      </c>
      <c r="U21" s="12" t="s">
        <v>26</v>
      </c>
      <c r="V21" s="12" t="s">
        <v>26</v>
      </c>
      <c r="W21" s="12">
        <v>2.4289099526066349</v>
      </c>
      <c r="X21" s="12" t="s">
        <v>26</v>
      </c>
      <c r="Y21" s="12" t="s">
        <v>26</v>
      </c>
      <c r="Z21" s="12" t="s">
        <v>26</v>
      </c>
    </row>
    <row r="22" spans="4:26" ht="15.75" x14ac:dyDescent="0.25">
      <c r="D22" s="13" t="s">
        <v>37</v>
      </c>
      <c r="E22" s="12">
        <v>67.671082971821633</v>
      </c>
      <c r="F22" s="12">
        <v>40.258725133857034</v>
      </c>
      <c r="G22" s="12" t="s">
        <v>26</v>
      </c>
      <c r="H22" s="12">
        <v>10.692930003517411</v>
      </c>
      <c r="I22" s="12">
        <v>2.5481689920662838</v>
      </c>
      <c r="J22" s="12">
        <v>12.920623754250204</v>
      </c>
      <c r="K22" s="12" t="s">
        <v>26</v>
      </c>
      <c r="L22" s="12">
        <v>1.2506350881306914</v>
      </c>
      <c r="M22" s="12" t="s">
        <v>26</v>
      </c>
      <c r="N22" s="12" t="s">
        <v>26</v>
      </c>
      <c r="O22" s="12">
        <v>29.249228123656543</v>
      </c>
      <c r="P22" s="12" t="s">
        <v>25</v>
      </c>
      <c r="Q22" s="12">
        <v>12.733028491030602</v>
      </c>
      <c r="R22" s="12" t="s">
        <v>26</v>
      </c>
      <c r="S22" s="12">
        <v>15.093602219877281</v>
      </c>
      <c r="T22" s="12" t="s">
        <v>25</v>
      </c>
      <c r="U22" s="12" t="s">
        <v>26</v>
      </c>
      <c r="V22" s="12" t="s">
        <v>26</v>
      </c>
      <c r="W22" s="12" t="s">
        <v>25</v>
      </c>
      <c r="X22" s="12" t="s">
        <v>26</v>
      </c>
      <c r="Y22" s="12" t="s">
        <v>26</v>
      </c>
      <c r="Z22" s="12">
        <v>3.0406065580177435</v>
      </c>
    </row>
    <row r="23" spans="4:26" ht="15.75" x14ac:dyDescent="0.25">
      <c r="D23" s="13" t="s">
        <v>38</v>
      </c>
      <c r="E23" s="12">
        <v>56.687204241433939</v>
      </c>
      <c r="F23" s="12">
        <v>32.341933130456077</v>
      </c>
      <c r="G23" s="12" t="s">
        <v>26</v>
      </c>
      <c r="H23" s="12">
        <v>9.1244796897876785</v>
      </c>
      <c r="I23" s="12">
        <v>0.20487604998975623</v>
      </c>
      <c r="J23" s="12">
        <v>14.74108164560441</v>
      </c>
      <c r="K23" s="12" t="s">
        <v>26</v>
      </c>
      <c r="L23" s="12">
        <v>0.27483372559601443</v>
      </c>
      <c r="M23" s="12" t="s">
        <v>26</v>
      </c>
      <c r="N23" s="12" t="s">
        <v>26</v>
      </c>
      <c r="O23" s="12">
        <v>39.844893839227268</v>
      </c>
      <c r="P23" s="12" t="s">
        <v>25</v>
      </c>
      <c r="Q23" s="12">
        <v>15.176818025094819</v>
      </c>
      <c r="R23" s="12" t="s">
        <v>26</v>
      </c>
      <c r="S23" s="12">
        <v>19.071461765631796</v>
      </c>
      <c r="T23" s="12" t="s">
        <v>26</v>
      </c>
      <c r="U23" s="12" t="s">
        <v>26</v>
      </c>
      <c r="V23" s="12" t="s">
        <v>26</v>
      </c>
      <c r="W23" s="12" t="s">
        <v>26</v>
      </c>
      <c r="X23" s="12" t="s">
        <v>26</v>
      </c>
      <c r="Y23" s="12" t="s">
        <v>26</v>
      </c>
      <c r="Z23" s="12" t="s">
        <v>25</v>
      </c>
    </row>
    <row r="24" spans="4:26" ht="15.75" x14ac:dyDescent="0.25">
      <c r="D24" s="13" t="s">
        <v>39</v>
      </c>
      <c r="E24" s="12">
        <v>70.450039778958015</v>
      </c>
      <c r="F24" s="12">
        <v>40.649794654568133</v>
      </c>
      <c r="G24" s="12">
        <v>3.8574838196400547</v>
      </c>
      <c r="H24" s="12">
        <v>15.176210032898275</v>
      </c>
      <c r="I24" s="12">
        <v>1.8878878448405618</v>
      </c>
      <c r="J24" s="12">
        <v>5.487345990926098</v>
      </c>
      <c r="K24" s="12" t="s">
        <v>25</v>
      </c>
      <c r="L24" s="12">
        <v>3.0791063710839235</v>
      </c>
      <c r="M24" s="12" t="s">
        <v>26</v>
      </c>
      <c r="N24" s="12" t="s">
        <v>25</v>
      </c>
      <c r="O24" s="12">
        <v>29.00810630657751</v>
      </c>
      <c r="P24" s="12" t="s">
        <v>25</v>
      </c>
      <c r="Q24" s="12">
        <v>8.4331390973401863</v>
      </c>
      <c r="R24" s="12" t="s">
        <v>26</v>
      </c>
      <c r="S24" s="12">
        <v>17.199131313565701</v>
      </c>
      <c r="T24" s="12" t="s">
        <v>25</v>
      </c>
      <c r="U24" s="12" t="s">
        <v>25</v>
      </c>
      <c r="V24" s="12" t="s">
        <v>26</v>
      </c>
      <c r="W24" s="12" t="s">
        <v>26</v>
      </c>
      <c r="X24" s="12" t="s">
        <v>26</v>
      </c>
      <c r="Y24" s="12" t="s">
        <v>26</v>
      </c>
      <c r="Z24" s="12">
        <v>0.54185391446448927</v>
      </c>
    </row>
    <row r="25" spans="4:26" ht="15.75" x14ac:dyDescent="0.25">
      <c r="D25" s="13" t="s">
        <v>40</v>
      </c>
      <c r="E25" s="12">
        <v>63.78475621048176</v>
      </c>
      <c r="F25" s="12">
        <v>34.736368687002297</v>
      </c>
      <c r="G25" s="12" t="s">
        <v>26</v>
      </c>
      <c r="H25" s="12">
        <v>20.63546654673404</v>
      </c>
      <c r="I25" s="12" t="s">
        <v>25</v>
      </c>
      <c r="J25" s="12" t="s">
        <v>25</v>
      </c>
      <c r="K25" s="12" t="s">
        <v>26</v>
      </c>
      <c r="L25" s="12">
        <v>1.1375962327045688</v>
      </c>
      <c r="M25" s="12" t="s">
        <v>26</v>
      </c>
      <c r="N25" s="12" t="s">
        <v>26</v>
      </c>
      <c r="O25" s="12">
        <v>34.482393714119425</v>
      </c>
      <c r="P25" s="12" t="s">
        <v>25</v>
      </c>
      <c r="Q25" s="12">
        <v>11.280721712214609</v>
      </c>
      <c r="R25" s="12" t="s">
        <v>26</v>
      </c>
      <c r="S25" s="12">
        <v>21.085213894547476</v>
      </c>
      <c r="T25" s="12" t="s">
        <v>26</v>
      </c>
      <c r="U25" s="12" t="s">
        <v>26</v>
      </c>
      <c r="V25" s="12" t="s">
        <v>26</v>
      </c>
      <c r="W25" s="12" t="s">
        <v>26</v>
      </c>
      <c r="X25" s="12" t="s">
        <v>25</v>
      </c>
      <c r="Y25" s="12" t="s">
        <v>25</v>
      </c>
      <c r="Z25" s="12">
        <v>1.3492420434403025</v>
      </c>
    </row>
    <row r="26" spans="4:26" ht="15.75" x14ac:dyDescent="0.25">
      <c r="D26" s="13" t="s">
        <v>41</v>
      </c>
      <c r="E26" s="12">
        <v>65.86931469375007</v>
      </c>
      <c r="F26" s="12">
        <v>41.831360596236905</v>
      </c>
      <c r="G26" s="12" t="s">
        <v>25</v>
      </c>
      <c r="H26" s="12">
        <v>8.6807612359853099</v>
      </c>
      <c r="I26" s="12">
        <v>7.1934000366185957</v>
      </c>
      <c r="J26" s="12" t="s">
        <v>26</v>
      </c>
      <c r="K26" s="12" t="s">
        <v>26</v>
      </c>
      <c r="L26" s="12">
        <v>3.1772016930715465</v>
      </c>
      <c r="M26" s="12" t="s">
        <v>26</v>
      </c>
      <c r="N26" s="12" t="s">
        <v>25</v>
      </c>
      <c r="O26" s="12">
        <v>29.316416978104236</v>
      </c>
      <c r="P26" s="12" t="s">
        <v>25</v>
      </c>
      <c r="Q26" s="12">
        <v>12.493403267671166</v>
      </c>
      <c r="R26" s="12" t="s">
        <v>26</v>
      </c>
      <c r="S26" s="12">
        <v>16.499908453510539</v>
      </c>
      <c r="T26" s="12" t="s">
        <v>26</v>
      </c>
      <c r="U26" s="12" t="s">
        <v>26</v>
      </c>
      <c r="V26" s="12" t="s">
        <v>26</v>
      </c>
      <c r="W26" s="12" t="s">
        <v>25</v>
      </c>
      <c r="X26" s="12" t="s">
        <v>26</v>
      </c>
      <c r="Y26" s="12" t="s">
        <v>26</v>
      </c>
      <c r="Z26" s="12">
        <v>4.8034981529149485</v>
      </c>
    </row>
    <row r="27" spans="4:26" ht="15.75" x14ac:dyDescent="0.25">
      <c r="D27" s="13" t="s">
        <v>42</v>
      </c>
      <c r="E27" s="12">
        <v>72.305916656542337</v>
      </c>
      <c r="F27" s="12">
        <v>45.188919936824199</v>
      </c>
      <c r="G27" s="12" t="s">
        <v>25</v>
      </c>
      <c r="H27" s="12">
        <v>16.055157332037421</v>
      </c>
      <c r="I27" s="12">
        <v>0.66820556432997202</v>
      </c>
      <c r="J27" s="12" t="s">
        <v>25</v>
      </c>
      <c r="K27" s="12" t="s">
        <v>26</v>
      </c>
      <c r="L27" s="12">
        <v>6.4937431660794553</v>
      </c>
      <c r="M27" s="12" t="s">
        <v>25</v>
      </c>
      <c r="N27" s="12" t="s">
        <v>25</v>
      </c>
      <c r="O27" s="12">
        <v>27.171668084072408</v>
      </c>
      <c r="P27" s="12" t="s">
        <v>25</v>
      </c>
      <c r="Q27" s="12" t="s">
        <v>26</v>
      </c>
      <c r="R27" s="12" t="s">
        <v>26</v>
      </c>
      <c r="S27" s="12">
        <v>24.40772688616207</v>
      </c>
      <c r="T27" s="12">
        <v>2.0046166929899161</v>
      </c>
      <c r="U27" s="12" t="s">
        <v>26</v>
      </c>
      <c r="V27" s="12" t="s">
        <v>26</v>
      </c>
      <c r="W27" s="12" t="s">
        <v>25</v>
      </c>
      <c r="X27" s="12" t="s">
        <v>26</v>
      </c>
      <c r="Y27" s="12" t="s">
        <v>26</v>
      </c>
      <c r="Z27" s="12">
        <v>0.51634066334588746</v>
      </c>
    </row>
    <row r="28" spans="4:26" ht="15.75" x14ac:dyDescent="0.25">
      <c r="D28" s="13" t="s">
        <v>43</v>
      </c>
      <c r="E28" s="12">
        <v>59.263988855351755</v>
      </c>
      <c r="F28" s="12">
        <v>29.25470164847922</v>
      </c>
      <c r="G28" s="12" t="s">
        <v>26</v>
      </c>
      <c r="H28" s="12">
        <v>16.670536336196889</v>
      </c>
      <c r="I28" s="12" t="s">
        <v>25</v>
      </c>
      <c r="J28" s="12">
        <v>12.723473415370327</v>
      </c>
      <c r="K28" s="12" t="s">
        <v>26</v>
      </c>
      <c r="L28" s="12" t="s">
        <v>25</v>
      </c>
      <c r="M28" s="12" t="s">
        <v>26</v>
      </c>
      <c r="N28" s="12" t="s">
        <v>26</v>
      </c>
      <c r="O28" s="12">
        <v>39.894358021824935</v>
      </c>
      <c r="P28" s="12">
        <v>3.1170188065939168</v>
      </c>
      <c r="Q28" s="12">
        <v>23.200603668446714</v>
      </c>
      <c r="R28" s="12" t="s">
        <v>26</v>
      </c>
      <c r="S28" s="12">
        <v>13.576735546784304</v>
      </c>
      <c r="T28" s="12" t="s">
        <v>26</v>
      </c>
      <c r="U28" s="12" t="s">
        <v>26</v>
      </c>
      <c r="V28" s="12" t="s">
        <v>26</v>
      </c>
      <c r="W28" s="12" t="s">
        <v>26</v>
      </c>
      <c r="X28" s="12" t="s">
        <v>26</v>
      </c>
      <c r="Y28" s="12" t="s">
        <v>26</v>
      </c>
      <c r="Z28" s="12">
        <v>0.84165312282331084</v>
      </c>
    </row>
    <row r="29" spans="4:26" ht="15.75" x14ac:dyDescent="0.25">
      <c r="D29" s="13" t="s">
        <v>44</v>
      </c>
      <c r="E29" s="12">
        <v>66.05571847507332</v>
      </c>
      <c r="F29" s="12">
        <v>44.560117302052788</v>
      </c>
      <c r="G29" s="12" t="s">
        <v>26</v>
      </c>
      <c r="H29" s="12">
        <v>7.9472140762463344</v>
      </c>
      <c r="I29" s="12" t="s">
        <v>25</v>
      </c>
      <c r="J29" s="12">
        <v>10.234604105571847</v>
      </c>
      <c r="K29" s="12" t="s">
        <v>26</v>
      </c>
      <c r="L29" s="12">
        <v>1.2463343108504399</v>
      </c>
      <c r="M29" s="12" t="s">
        <v>26</v>
      </c>
      <c r="N29" s="12" t="s">
        <v>25</v>
      </c>
      <c r="O29" s="12">
        <v>33.313782991202345</v>
      </c>
      <c r="P29" s="12" t="s">
        <v>26</v>
      </c>
      <c r="Q29" s="12">
        <v>15.249266862170089</v>
      </c>
      <c r="R29" s="12" t="s">
        <v>26</v>
      </c>
      <c r="S29" s="12">
        <v>14.926686217008797</v>
      </c>
      <c r="T29" s="12" t="s">
        <v>25</v>
      </c>
      <c r="U29" s="12" t="s">
        <v>26</v>
      </c>
      <c r="V29" s="12" t="s">
        <v>26</v>
      </c>
      <c r="W29" s="12" t="s">
        <v>26</v>
      </c>
      <c r="X29" s="12" t="s">
        <v>26</v>
      </c>
      <c r="Y29" s="12" t="s">
        <v>26</v>
      </c>
      <c r="Z29" s="12" t="s">
        <v>25</v>
      </c>
    </row>
    <row r="30" spans="4:26" ht="15.75" x14ac:dyDescent="0.25">
      <c r="D30" s="13" t="s">
        <v>45</v>
      </c>
      <c r="E30" s="12">
        <v>54.317697228144986</v>
      </c>
      <c r="F30" s="12">
        <v>29.690831556503198</v>
      </c>
      <c r="G30" s="12" t="s">
        <v>26</v>
      </c>
      <c r="H30" s="12">
        <v>19.64818763326226</v>
      </c>
      <c r="I30" s="12">
        <v>0.7782515991471215</v>
      </c>
      <c r="J30" s="12" t="s">
        <v>26</v>
      </c>
      <c r="K30" s="12" t="s">
        <v>26</v>
      </c>
      <c r="L30" s="12">
        <v>2.7078891257995736</v>
      </c>
      <c r="M30" s="12" t="s">
        <v>26</v>
      </c>
      <c r="N30" s="12" t="s">
        <v>25</v>
      </c>
      <c r="O30" s="12">
        <v>43.614072494669507</v>
      </c>
      <c r="P30" s="12" t="s">
        <v>25</v>
      </c>
      <c r="Q30" s="12">
        <v>21.36460554371002</v>
      </c>
      <c r="R30" s="12" t="s">
        <v>26</v>
      </c>
      <c r="S30" s="12">
        <v>16.823027718550108</v>
      </c>
      <c r="T30" s="12" t="s">
        <v>25</v>
      </c>
      <c r="U30" s="12" t="s">
        <v>26</v>
      </c>
      <c r="V30" s="12" t="s">
        <v>26</v>
      </c>
      <c r="W30" s="12" t="s">
        <v>26</v>
      </c>
      <c r="X30" s="12" t="s">
        <v>26</v>
      </c>
      <c r="Y30" s="12" t="s">
        <v>26</v>
      </c>
      <c r="Z30" s="12">
        <v>2.068230277185501</v>
      </c>
    </row>
    <row r="31" spans="4:26" ht="15.75" x14ac:dyDescent="0.25">
      <c r="D31" s="13" t="s">
        <v>46</v>
      </c>
      <c r="E31" s="12">
        <v>56.36417206835592</v>
      </c>
      <c r="F31" s="12">
        <v>42.67088980553919</v>
      </c>
      <c r="G31" s="12" t="s">
        <v>26</v>
      </c>
      <c r="H31" s="12">
        <v>8.8685916322922811</v>
      </c>
      <c r="I31" s="12" t="s">
        <v>25</v>
      </c>
      <c r="J31" s="12">
        <v>3.4988214496169712</v>
      </c>
      <c r="K31" s="12" t="s">
        <v>25</v>
      </c>
      <c r="L31" s="12">
        <v>0.72922804949911613</v>
      </c>
      <c r="M31" s="12" t="s">
        <v>26</v>
      </c>
      <c r="N31" s="12" t="s">
        <v>26</v>
      </c>
      <c r="O31" s="12">
        <v>41.683853859752503</v>
      </c>
      <c r="P31" s="12" t="s">
        <v>25</v>
      </c>
      <c r="Q31" s="12">
        <v>16.63965822038892</v>
      </c>
      <c r="R31" s="12" t="s">
        <v>26</v>
      </c>
      <c r="S31" s="12">
        <v>24.160282852091928</v>
      </c>
      <c r="T31" s="12" t="s">
        <v>26</v>
      </c>
      <c r="U31" s="12" t="s">
        <v>26</v>
      </c>
      <c r="V31" s="12" t="s">
        <v>26</v>
      </c>
      <c r="W31" s="12" t="s">
        <v>26</v>
      </c>
      <c r="X31" s="12" t="s">
        <v>26</v>
      </c>
      <c r="Y31" s="12" t="s">
        <v>26</v>
      </c>
      <c r="Z31" s="12">
        <v>1.9519740718915735</v>
      </c>
    </row>
    <row r="32" spans="4:26" ht="15.75" x14ac:dyDescent="0.25">
      <c r="D32" s="13" t="s">
        <v>47</v>
      </c>
      <c r="E32" s="12">
        <v>62.644851023051942</v>
      </c>
      <c r="F32" s="12">
        <v>34.790864403471097</v>
      </c>
      <c r="G32" s="12" t="s">
        <v>26</v>
      </c>
      <c r="H32" s="12">
        <v>16.061826764387497</v>
      </c>
      <c r="I32" s="12">
        <v>1.1002466682046459</v>
      </c>
      <c r="J32" s="12">
        <v>10.159535766889674</v>
      </c>
      <c r="K32" s="12" t="s">
        <v>26</v>
      </c>
      <c r="L32" s="12">
        <v>0.53237742009902211</v>
      </c>
      <c r="M32" s="12" t="s">
        <v>26</v>
      </c>
      <c r="N32" s="12" t="s">
        <v>26</v>
      </c>
      <c r="O32" s="12">
        <v>34.817483274476047</v>
      </c>
      <c r="P32" s="12" t="s">
        <v>26</v>
      </c>
      <c r="Q32" s="12">
        <v>10.026441411864917</v>
      </c>
      <c r="R32" s="12" t="s">
        <v>26</v>
      </c>
      <c r="S32" s="12">
        <v>22.35985164415893</v>
      </c>
      <c r="T32" s="12">
        <v>2.4311902184522012</v>
      </c>
      <c r="U32" s="12" t="s">
        <v>26</v>
      </c>
      <c r="V32" s="12" t="s">
        <v>26</v>
      </c>
      <c r="W32" s="12" t="s">
        <v>26</v>
      </c>
      <c r="X32" s="12" t="s">
        <v>26</v>
      </c>
      <c r="Y32" s="12" t="s">
        <v>26</v>
      </c>
      <c r="Z32" s="12">
        <v>2.5376657024720055</v>
      </c>
    </row>
    <row r="33" spans="4:26" ht="15.75" x14ac:dyDescent="0.25">
      <c r="D33" s="13" t="s">
        <v>48</v>
      </c>
      <c r="E33" s="12">
        <v>60.519849993534201</v>
      </c>
      <c r="F33" s="12">
        <v>36.393810078020607</v>
      </c>
      <c r="G33" s="12" t="s">
        <v>26</v>
      </c>
      <c r="H33" s="12">
        <v>15.375662744083797</v>
      </c>
      <c r="I33" s="12" t="s">
        <v>25</v>
      </c>
      <c r="J33" s="12">
        <v>5.6338635286003704</v>
      </c>
      <c r="K33" s="12" t="s">
        <v>26</v>
      </c>
      <c r="L33" s="12">
        <v>1.5604120867278761</v>
      </c>
      <c r="M33" s="12" t="s">
        <v>26</v>
      </c>
      <c r="N33" s="12">
        <v>1.2069485753696281</v>
      </c>
      <c r="O33" s="12">
        <v>38.02750118539592</v>
      </c>
      <c r="P33" s="12" t="s">
        <v>25</v>
      </c>
      <c r="Q33" s="12">
        <v>20.63451010819432</v>
      </c>
      <c r="R33" s="12" t="s">
        <v>26</v>
      </c>
      <c r="S33" s="12">
        <v>15.94896331738437</v>
      </c>
      <c r="T33" s="12" t="s">
        <v>26</v>
      </c>
      <c r="U33" s="12" t="s">
        <v>25</v>
      </c>
      <c r="V33" s="12" t="s">
        <v>26</v>
      </c>
      <c r="W33" s="12" t="s">
        <v>26</v>
      </c>
      <c r="X33" s="12" t="s">
        <v>26</v>
      </c>
      <c r="Y33" s="12" t="s">
        <v>26</v>
      </c>
      <c r="Z33" s="12">
        <v>1.4526488210698738</v>
      </c>
    </row>
    <row r="34" spans="4:26" ht="15.75" x14ac:dyDescent="0.25">
      <c r="D34" s="13" t="s">
        <v>49</v>
      </c>
      <c r="E34" s="12">
        <v>76.040001287595103</v>
      </c>
      <c r="F34" s="12">
        <v>53.635846647424266</v>
      </c>
      <c r="G34" s="12" t="s">
        <v>26</v>
      </c>
      <c r="H34" s="12">
        <v>14.195735914246166</v>
      </c>
      <c r="I34" s="12" t="s">
        <v>25</v>
      </c>
      <c r="J34" s="12" t="s">
        <v>25</v>
      </c>
      <c r="K34" s="12" t="s">
        <v>26</v>
      </c>
      <c r="L34" s="12">
        <v>2.8863590029721986</v>
      </c>
      <c r="M34" s="12" t="s">
        <v>26</v>
      </c>
      <c r="N34" s="12" t="s">
        <v>25</v>
      </c>
      <c r="O34" s="12">
        <v>21.438458319473803</v>
      </c>
      <c r="P34" s="12" t="s">
        <v>25</v>
      </c>
      <c r="Q34" s="12">
        <v>7.4251317102481833</v>
      </c>
      <c r="R34" s="12" t="s">
        <v>26</v>
      </c>
      <c r="S34" s="12">
        <v>13.584128244471387</v>
      </c>
      <c r="T34" s="12" t="s">
        <v>26</v>
      </c>
      <c r="U34" s="12" t="s">
        <v>26</v>
      </c>
      <c r="V34" s="12" t="s">
        <v>26</v>
      </c>
      <c r="W34" s="12" t="s">
        <v>26</v>
      </c>
      <c r="X34" s="12" t="s">
        <v>26</v>
      </c>
      <c r="Y34" s="12" t="s">
        <v>26</v>
      </c>
      <c r="Z34" s="12">
        <v>2.5215403929311027</v>
      </c>
    </row>
    <row r="35" spans="4:26" ht="15.75" x14ac:dyDescent="0.25">
      <c r="D35" s="13" t="s">
        <v>50</v>
      </c>
      <c r="E35" s="12">
        <v>71.751252911696199</v>
      </c>
      <c r="F35" s="12">
        <v>52.438766146678901</v>
      </c>
      <c r="G35" s="12" t="s">
        <v>25</v>
      </c>
      <c r="H35" s="12">
        <v>7.6092327239359072</v>
      </c>
      <c r="I35" s="12">
        <v>1.3623208865673748</v>
      </c>
      <c r="J35" s="12">
        <v>5.5833980376932306</v>
      </c>
      <c r="K35" s="12" t="s">
        <v>26</v>
      </c>
      <c r="L35" s="12">
        <v>2.2870050116467846</v>
      </c>
      <c r="M35" s="12" t="s">
        <v>26</v>
      </c>
      <c r="N35" s="12" t="s">
        <v>25</v>
      </c>
      <c r="O35" s="12">
        <v>26.681725135879155</v>
      </c>
      <c r="P35" s="12" t="s">
        <v>26</v>
      </c>
      <c r="Q35" s="12" t="s">
        <v>25</v>
      </c>
      <c r="R35" s="12" t="s">
        <v>26</v>
      </c>
      <c r="S35" s="12">
        <v>16.658431566316086</v>
      </c>
      <c r="T35" s="12">
        <v>8.9644949530599281</v>
      </c>
      <c r="U35" s="12" t="s">
        <v>26</v>
      </c>
      <c r="V35" s="12" t="s">
        <v>26</v>
      </c>
      <c r="W35" s="12" t="s">
        <v>25</v>
      </c>
      <c r="X35" s="12" t="s">
        <v>25</v>
      </c>
      <c r="Y35" s="12" t="s">
        <v>25</v>
      </c>
      <c r="Z35" s="12" t="s">
        <v>25</v>
      </c>
    </row>
    <row r="36" spans="4:26" ht="15.75" x14ac:dyDescent="0.25">
      <c r="D36" s="13" t="s">
        <v>51</v>
      </c>
      <c r="E36" s="12">
        <v>90.906432748538009</v>
      </c>
      <c r="F36" s="12">
        <v>53.245614035087719</v>
      </c>
      <c r="G36" s="12" t="s">
        <v>26</v>
      </c>
      <c r="H36" s="12">
        <v>25.029239766081872</v>
      </c>
      <c r="I36" s="12" t="s">
        <v>25</v>
      </c>
      <c r="J36" s="12" t="s">
        <v>26</v>
      </c>
      <c r="K36" s="12" t="s">
        <v>26</v>
      </c>
      <c r="L36" s="12">
        <v>12.046783625730994</v>
      </c>
      <c r="M36" s="12" t="s">
        <v>26</v>
      </c>
      <c r="N36" s="12" t="s">
        <v>26</v>
      </c>
      <c r="O36" s="12">
        <v>6.0818713450292394</v>
      </c>
      <c r="P36" s="12" t="s">
        <v>26</v>
      </c>
      <c r="Q36" s="12">
        <v>2.6900584795321638</v>
      </c>
      <c r="R36" s="12" t="s">
        <v>26</v>
      </c>
      <c r="S36" s="12">
        <v>3.3918128654970761</v>
      </c>
      <c r="T36" s="12" t="s">
        <v>26</v>
      </c>
      <c r="U36" s="12" t="s">
        <v>26</v>
      </c>
      <c r="V36" s="12" t="s">
        <v>26</v>
      </c>
      <c r="W36" s="12" t="s">
        <v>26</v>
      </c>
      <c r="X36" s="12" t="s">
        <v>26</v>
      </c>
      <c r="Y36" s="12" t="s">
        <v>26</v>
      </c>
      <c r="Z36" s="12" t="s">
        <v>25</v>
      </c>
    </row>
    <row r="37" spans="4:26" ht="15.75" x14ac:dyDescent="0.25">
      <c r="D37" s="13" t="s">
        <v>52</v>
      </c>
      <c r="E37" s="12">
        <v>75.373311211187485</v>
      </c>
      <c r="F37" s="12">
        <v>47.750651813225886</v>
      </c>
      <c r="G37" s="12" t="s">
        <v>25</v>
      </c>
      <c r="H37" s="12">
        <v>16.85707513628822</v>
      </c>
      <c r="I37" s="12">
        <v>0.4503436833372837</v>
      </c>
      <c r="J37" s="12">
        <v>4.3801848779331598</v>
      </c>
      <c r="K37" s="12" t="s">
        <v>25</v>
      </c>
      <c r="L37" s="12">
        <v>2.5314055463379947</v>
      </c>
      <c r="M37" s="12" t="s">
        <v>26</v>
      </c>
      <c r="N37" s="12" t="s">
        <v>25</v>
      </c>
      <c r="O37" s="12">
        <v>24.484474994074425</v>
      </c>
      <c r="P37" s="12" t="s">
        <v>26</v>
      </c>
      <c r="Q37" s="12">
        <v>8.0255984830528568</v>
      </c>
      <c r="R37" s="12" t="s">
        <v>26</v>
      </c>
      <c r="S37" s="12">
        <v>16.458876511021568</v>
      </c>
      <c r="T37" s="12" t="s">
        <v>26</v>
      </c>
      <c r="U37" s="12" t="s">
        <v>26</v>
      </c>
      <c r="V37" s="12" t="s">
        <v>26</v>
      </c>
      <c r="W37" s="12" t="s">
        <v>26</v>
      </c>
      <c r="X37" s="12" t="s">
        <v>26</v>
      </c>
      <c r="Y37" s="12" t="s">
        <v>26</v>
      </c>
      <c r="Z37" s="12">
        <v>0.14221379473808959</v>
      </c>
    </row>
    <row r="38" spans="4:26" ht="15.75" x14ac:dyDescent="0.25">
      <c r="D38" s="11" t="s">
        <v>53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 t="s">
        <v>26</v>
      </c>
      <c r="N38" s="12" t="s">
        <v>26</v>
      </c>
      <c r="O38" s="12" t="s">
        <v>26</v>
      </c>
      <c r="P38" s="12" t="s">
        <v>26</v>
      </c>
      <c r="Q38" s="12" t="s">
        <v>26</v>
      </c>
      <c r="R38" s="12" t="s">
        <v>26</v>
      </c>
      <c r="S38" s="12" t="s">
        <v>26</v>
      </c>
      <c r="T38" s="12" t="s">
        <v>26</v>
      </c>
      <c r="U38" s="12" t="s">
        <v>26</v>
      </c>
      <c r="V38" s="12" t="s">
        <v>26</v>
      </c>
      <c r="W38" s="12" t="s">
        <v>26</v>
      </c>
      <c r="X38" s="12" t="s">
        <v>26</v>
      </c>
      <c r="Y38" s="12" t="s">
        <v>26</v>
      </c>
      <c r="Z38" s="12" t="s">
        <v>26</v>
      </c>
    </row>
    <row r="39" spans="4:26" ht="15.75" x14ac:dyDescent="0.25">
      <c r="D39" s="13" t="s">
        <v>54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  <c r="N39" s="12" t="s">
        <v>26</v>
      </c>
      <c r="O39" s="12" t="s">
        <v>26</v>
      </c>
      <c r="P39" s="12" t="s">
        <v>26</v>
      </c>
      <c r="Q39" s="12" t="s">
        <v>26</v>
      </c>
      <c r="R39" s="12" t="s">
        <v>26</v>
      </c>
      <c r="S39" s="12" t="s">
        <v>26</v>
      </c>
      <c r="T39" s="12" t="s">
        <v>26</v>
      </c>
      <c r="U39" s="12" t="s">
        <v>26</v>
      </c>
      <c r="V39" s="12" t="s">
        <v>26</v>
      </c>
      <c r="W39" s="12" t="s">
        <v>26</v>
      </c>
      <c r="X39" s="12" t="s">
        <v>26</v>
      </c>
      <c r="Y39" s="12" t="s">
        <v>26</v>
      </c>
      <c r="Z39" s="12" t="s">
        <v>26</v>
      </c>
    </row>
    <row r="40" spans="4:26" ht="15.75" x14ac:dyDescent="0.25">
      <c r="D40" s="13" t="s">
        <v>55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  <c r="N40" s="12" t="s">
        <v>26</v>
      </c>
      <c r="O40" s="12" t="s">
        <v>26</v>
      </c>
      <c r="P40" s="12" t="s">
        <v>26</v>
      </c>
      <c r="Q40" s="12" t="s">
        <v>26</v>
      </c>
      <c r="R40" s="12" t="s">
        <v>26</v>
      </c>
      <c r="S40" s="12" t="s">
        <v>26</v>
      </c>
      <c r="T40" s="12" t="s">
        <v>26</v>
      </c>
      <c r="U40" s="12" t="s">
        <v>26</v>
      </c>
      <c r="V40" s="12" t="s">
        <v>26</v>
      </c>
      <c r="W40" s="12" t="s">
        <v>26</v>
      </c>
      <c r="X40" s="12" t="s">
        <v>26</v>
      </c>
      <c r="Y40" s="12" t="s">
        <v>26</v>
      </c>
      <c r="Z40" s="12" t="s">
        <v>26</v>
      </c>
    </row>
    <row r="41" spans="4:26" ht="15.75" x14ac:dyDescent="0.25">
      <c r="D41" s="13" t="s">
        <v>56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  <c r="N41" s="12" t="s">
        <v>26</v>
      </c>
      <c r="O41" s="12" t="s">
        <v>26</v>
      </c>
      <c r="P41" s="12" t="s">
        <v>26</v>
      </c>
      <c r="Q41" s="12" t="s">
        <v>26</v>
      </c>
      <c r="R41" s="12" t="s">
        <v>26</v>
      </c>
      <c r="S41" s="12" t="s">
        <v>26</v>
      </c>
      <c r="T41" s="12" t="s">
        <v>26</v>
      </c>
      <c r="U41" s="12" t="s">
        <v>26</v>
      </c>
      <c r="V41" s="12" t="s">
        <v>26</v>
      </c>
      <c r="W41" s="12" t="s">
        <v>26</v>
      </c>
      <c r="X41" s="12" t="s">
        <v>26</v>
      </c>
      <c r="Y41" s="12" t="s">
        <v>26</v>
      </c>
      <c r="Z41" s="12" t="s">
        <v>26</v>
      </c>
    </row>
    <row r="42" spans="4:26" ht="15.75" x14ac:dyDescent="0.25">
      <c r="D42" s="14" t="s">
        <v>57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  <c r="N42" s="12" t="s">
        <v>26</v>
      </c>
      <c r="O42" s="12" t="s">
        <v>26</v>
      </c>
      <c r="P42" s="12" t="s">
        <v>26</v>
      </c>
      <c r="Q42" s="12" t="s">
        <v>26</v>
      </c>
      <c r="R42" s="12" t="s">
        <v>26</v>
      </c>
      <c r="S42" s="12" t="s">
        <v>26</v>
      </c>
      <c r="T42" s="12" t="s">
        <v>26</v>
      </c>
      <c r="U42" s="12" t="s">
        <v>26</v>
      </c>
      <c r="V42" s="12" t="s">
        <v>26</v>
      </c>
      <c r="W42" s="12" t="s">
        <v>26</v>
      </c>
      <c r="X42" s="12" t="s">
        <v>26</v>
      </c>
      <c r="Y42" s="12" t="s">
        <v>26</v>
      </c>
      <c r="Z42" s="12" t="s">
        <v>26</v>
      </c>
    </row>
    <row r="43" spans="4:26" ht="15.75" x14ac:dyDescent="0.25">
      <c r="D43" s="13" t="s">
        <v>58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  <c r="N43" s="12" t="s">
        <v>26</v>
      </c>
      <c r="O43" s="12" t="s">
        <v>26</v>
      </c>
      <c r="P43" s="12" t="s">
        <v>26</v>
      </c>
      <c r="Q43" s="12" t="s">
        <v>26</v>
      </c>
      <c r="R43" s="12" t="s">
        <v>26</v>
      </c>
      <c r="S43" s="12" t="s">
        <v>26</v>
      </c>
      <c r="T43" s="12" t="s">
        <v>26</v>
      </c>
      <c r="U43" s="12" t="s">
        <v>26</v>
      </c>
      <c r="V43" s="12" t="s">
        <v>26</v>
      </c>
      <c r="W43" s="12" t="s">
        <v>26</v>
      </c>
      <c r="X43" s="12" t="s">
        <v>26</v>
      </c>
      <c r="Y43" s="12" t="s">
        <v>26</v>
      </c>
      <c r="Z43" s="12" t="s">
        <v>26</v>
      </c>
    </row>
  </sheetData>
  <mergeCells count="11">
    <mergeCell ref="Z4:Z5"/>
    <mergeCell ref="E1:Z1"/>
    <mergeCell ref="D3:Z3"/>
    <mergeCell ref="D4:D5"/>
    <mergeCell ref="E4:E5"/>
    <mergeCell ref="F4:N4"/>
    <mergeCell ref="O4:O5"/>
    <mergeCell ref="P4:V4"/>
    <mergeCell ref="W4:W5"/>
    <mergeCell ref="X4:X5"/>
    <mergeCell ref="Y4:Y5"/>
  </mergeCells>
  <pageMargins left="0.70866141732283472" right="0.31496062992125984" top="0.74803149606299213" bottom="0.74803149606299213" header="0.31496062992125984" footer="0.31496062992125984"/>
  <pageSetup scale="60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D1:T44"/>
  <sheetViews>
    <sheetView topLeftCell="D1" workbookViewId="0">
      <selection activeCell="E1" sqref="E1:T1"/>
    </sheetView>
  </sheetViews>
  <sheetFormatPr defaultRowHeight="15" x14ac:dyDescent="0.25"/>
  <cols>
    <col min="1" max="3" width="0" style="3" hidden="1" customWidth="1"/>
    <col min="4" max="4" width="35.19921875" style="1" customWidth="1"/>
    <col min="5" max="13" width="5.796875" style="1" customWidth="1"/>
    <col min="14" max="20" width="5.796875" style="3" customWidth="1"/>
    <col min="21" max="16384" width="8.796875" style="3"/>
  </cols>
  <sheetData>
    <row r="1" spans="4:20" ht="93" customHeight="1" x14ac:dyDescent="0.25">
      <c r="E1" s="309" t="s">
        <v>818</v>
      </c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</row>
    <row r="2" spans="4:20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20" ht="12.75" customHeight="1" x14ac:dyDescent="0.2">
      <c r="D3" s="310" t="s">
        <v>62</v>
      </c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</row>
    <row r="4" spans="4:20" ht="12.75" customHeight="1" x14ac:dyDescent="0.2">
      <c r="D4" s="330"/>
      <c r="E4" s="357" t="s">
        <v>132</v>
      </c>
      <c r="F4" s="357" t="s">
        <v>67</v>
      </c>
      <c r="G4" s="333" t="s">
        <v>64</v>
      </c>
      <c r="H4" s="356"/>
      <c r="I4" s="356"/>
      <c r="J4" s="356"/>
      <c r="K4" s="356"/>
      <c r="L4" s="356"/>
      <c r="M4" s="356"/>
      <c r="N4" s="356"/>
      <c r="O4" s="356"/>
      <c r="P4" s="356"/>
      <c r="Q4" s="334"/>
      <c r="R4" s="357" t="s">
        <v>133</v>
      </c>
      <c r="S4" s="357" t="s">
        <v>134</v>
      </c>
      <c r="T4" s="357" t="s">
        <v>135</v>
      </c>
    </row>
    <row r="5" spans="4:20" ht="12.75" customHeight="1" x14ac:dyDescent="0.2">
      <c r="D5" s="331"/>
      <c r="E5" s="358"/>
      <c r="F5" s="358"/>
      <c r="G5" s="360" t="s">
        <v>136</v>
      </c>
      <c r="H5" s="333" t="s">
        <v>64</v>
      </c>
      <c r="I5" s="356"/>
      <c r="J5" s="356"/>
      <c r="K5" s="356"/>
      <c r="L5" s="356"/>
      <c r="M5" s="356"/>
      <c r="N5" s="356"/>
      <c r="O5" s="356"/>
      <c r="P5" s="356"/>
      <c r="Q5" s="334"/>
      <c r="R5" s="358"/>
      <c r="S5" s="358"/>
      <c r="T5" s="358"/>
    </row>
    <row r="6" spans="4:20" ht="120.75" customHeight="1" x14ac:dyDescent="0.2">
      <c r="D6" s="332"/>
      <c r="E6" s="359"/>
      <c r="F6" s="359"/>
      <c r="G6" s="361"/>
      <c r="H6" s="16" t="s">
        <v>137</v>
      </c>
      <c r="I6" s="16" t="s">
        <v>138</v>
      </c>
      <c r="J6" s="16" t="s">
        <v>139</v>
      </c>
      <c r="K6" s="16" t="s">
        <v>140</v>
      </c>
      <c r="L6" s="16" t="s">
        <v>141</v>
      </c>
      <c r="M6" s="16" t="s">
        <v>142</v>
      </c>
      <c r="N6" s="16" t="s">
        <v>143</v>
      </c>
      <c r="O6" s="16" t="s">
        <v>144</v>
      </c>
      <c r="P6" s="16" t="s">
        <v>145</v>
      </c>
      <c r="Q6" s="16" t="s">
        <v>146</v>
      </c>
      <c r="R6" s="359"/>
      <c r="S6" s="359"/>
      <c r="T6" s="359"/>
    </row>
    <row r="7" spans="4:20" ht="63.75" hidden="1" customHeight="1" x14ac:dyDescent="0.2">
      <c r="D7" s="8"/>
      <c r="E7" s="202" t="s">
        <v>105</v>
      </c>
      <c r="F7" s="202" t="s">
        <v>106</v>
      </c>
      <c r="G7" s="202" t="s">
        <v>107</v>
      </c>
      <c r="H7" s="202" t="s">
        <v>147</v>
      </c>
      <c r="I7" s="202" t="s">
        <v>148</v>
      </c>
      <c r="J7" s="202" t="s">
        <v>149</v>
      </c>
      <c r="K7" s="202" t="s">
        <v>150</v>
      </c>
      <c r="L7" s="202" t="s">
        <v>151</v>
      </c>
      <c r="M7" s="202" t="s">
        <v>152</v>
      </c>
      <c r="N7" s="202" t="s">
        <v>153</v>
      </c>
      <c r="O7" s="202" t="s">
        <v>154</v>
      </c>
      <c r="P7" s="202" t="s">
        <v>155</v>
      </c>
      <c r="Q7" s="202" t="s">
        <v>156</v>
      </c>
      <c r="R7" s="199" t="s">
        <v>87</v>
      </c>
      <c r="S7" s="199" t="s">
        <v>97</v>
      </c>
      <c r="T7" s="199" t="s">
        <v>108</v>
      </c>
    </row>
    <row r="8" spans="4:20" ht="12.75" x14ac:dyDescent="0.2">
      <c r="D8" s="8"/>
      <c r="E8" s="202">
        <v>1</v>
      </c>
      <c r="F8" s="202">
        <v>2</v>
      </c>
      <c r="G8" s="202">
        <v>3</v>
      </c>
      <c r="H8" s="202">
        <v>4</v>
      </c>
      <c r="I8" s="202">
        <v>5</v>
      </c>
      <c r="J8" s="202">
        <v>6</v>
      </c>
      <c r="K8" s="202">
        <v>7</v>
      </c>
      <c r="L8" s="202">
        <v>8</v>
      </c>
      <c r="M8" s="202">
        <v>9</v>
      </c>
      <c r="N8" s="202">
        <v>10</v>
      </c>
      <c r="O8" s="202">
        <v>11</v>
      </c>
      <c r="P8" s="202">
        <v>12</v>
      </c>
      <c r="Q8" s="202">
        <v>13</v>
      </c>
      <c r="R8" s="202">
        <v>14</v>
      </c>
      <c r="S8" s="202">
        <v>15</v>
      </c>
      <c r="T8" s="202">
        <v>16</v>
      </c>
    </row>
    <row r="9" spans="4:20" ht="15.75" x14ac:dyDescent="0.25">
      <c r="D9" s="9" t="s">
        <v>21</v>
      </c>
      <c r="E9" s="10">
        <v>36.822345364380659</v>
      </c>
      <c r="F9" s="10">
        <v>8.2789371987223994</v>
      </c>
      <c r="G9" s="10">
        <v>7.8759677350002963</v>
      </c>
      <c r="H9" s="10">
        <v>0.68367174848928269</v>
      </c>
      <c r="I9" s="10">
        <v>0.87139752176897767</v>
      </c>
      <c r="J9" s="10">
        <v>1.1054297722830342</v>
      </c>
      <c r="K9" s="10">
        <v>0.52303087284943117</v>
      </c>
      <c r="L9" s="10">
        <v>0.63362766014747529</v>
      </c>
      <c r="M9" s="10">
        <v>0.76431946620665292</v>
      </c>
      <c r="N9" s="10">
        <v>0.39406873598115744</v>
      </c>
      <c r="O9" s="10">
        <v>1.021231866219444</v>
      </c>
      <c r="P9" s="10">
        <v>0.60620210223783355</v>
      </c>
      <c r="Q9" s="10">
        <v>0.34536139777932867</v>
      </c>
      <c r="R9" s="10">
        <v>17.932348703469366</v>
      </c>
      <c r="S9" s="10">
        <v>0.83542238282824732</v>
      </c>
      <c r="T9" s="10">
        <v>36.130946350599345</v>
      </c>
    </row>
    <row r="10" spans="4:20" ht="15.75" x14ac:dyDescent="0.25">
      <c r="D10" s="11" t="s">
        <v>22</v>
      </c>
      <c r="E10" s="12">
        <v>36.822345364380638</v>
      </c>
      <c r="F10" s="12">
        <v>8.2789371987224012</v>
      </c>
      <c r="G10" s="12">
        <v>7.8759677350002963</v>
      </c>
      <c r="H10" s="12">
        <v>0.68367174848928269</v>
      </c>
      <c r="I10" s="12">
        <v>0.87139752176897789</v>
      </c>
      <c r="J10" s="12">
        <v>1.1054297722830342</v>
      </c>
      <c r="K10" s="12">
        <v>0.52303087284943117</v>
      </c>
      <c r="L10" s="12">
        <v>0.63362766014747518</v>
      </c>
      <c r="M10" s="12">
        <v>0.76431946620665303</v>
      </c>
      <c r="N10" s="12">
        <v>0.39406873598115755</v>
      </c>
      <c r="O10" s="12">
        <v>1.0212318662194442</v>
      </c>
      <c r="P10" s="12">
        <v>0.60620210223783355</v>
      </c>
      <c r="Q10" s="12">
        <v>0.34536139777932873</v>
      </c>
      <c r="R10" s="12">
        <v>17.932348703469366</v>
      </c>
      <c r="S10" s="12">
        <v>0.83542238282824732</v>
      </c>
      <c r="T10" s="12">
        <v>36.130946350599345</v>
      </c>
    </row>
    <row r="11" spans="4:20" ht="15.75" x14ac:dyDescent="0.25">
      <c r="D11" s="13" t="s">
        <v>23</v>
      </c>
      <c r="E11" s="12">
        <v>36.854148293040225</v>
      </c>
      <c r="F11" s="12">
        <v>4.5325781786346786</v>
      </c>
      <c r="G11" s="12">
        <v>4.2871345683861239</v>
      </c>
      <c r="H11" s="12">
        <v>0.41139021409062759</v>
      </c>
      <c r="I11" s="12">
        <v>0.47729909470729553</v>
      </c>
      <c r="J11" s="12">
        <v>0.54393914590217707</v>
      </c>
      <c r="K11" s="12">
        <v>0.24937446092346197</v>
      </c>
      <c r="L11" s="12">
        <v>0.37033466259713083</v>
      </c>
      <c r="M11" s="12">
        <v>0.37498697804611808</v>
      </c>
      <c r="N11" s="12">
        <v>0.15223877313459294</v>
      </c>
      <c r="O11" s="12">
        <v>0.90212861225765417</v>
      </c>
      <c r="P11" s="12">
        <v>0.3366878749271256</v>
      </c>
      <c r="Q11" s="12">
        <v>0.1646880845724949</v>
      </c>
      <c r="R11" s="12">
        <v>12.548601814208908</v>
      </c>
      <c r="S11" s="12">
        <v>0.198936632098906</v>
      </c>
      <c r="T11" s="12">
        <v>45.865735082017274</v>
      </c>
    </row>
    <row r="12" spans="4:20" ht="15.75" x14ac:dyDescent="0.25">
      <c r="D12" s="13" t="s">
        <v>24</v>
      </c>
      <c r="E12" s="12">
        <v>43.780640194430227</v>
      </c>
      <c r="F12" s="12">
        <v>4.5664690355528768</v>
      </c>
      <c r="G12" s="12">
        <v>4.3214661888895423</v>
      </c>
      <c r="H12" s="12">
        <v>0.31543182598446634</v>
      </c>
      <c r="I12" s="12">
        <v>0.4224975535596236</v>
      </c>
      <c r="J12" s="12">
        <v>0.4929878992831801</v>
      </c>
      <c r="K12" s="12">
        <v>0.24429951391773241</v>
      </c>
      <c r="L12" s="12">
        <v>0.32960424572341568</v>
      </c>
      <c r="M12" s="12">
        <v>0.43453596503764913</v>
      </c>
      <c r="N12" s="12">
        <v>0.25259517845182161</v>
      </c>
      <c r="O12" s="12">
        <v>0.6300135093272573</v>
      </c>
      <c r="P12" s="12">
        <v>0.2505465466174403</v>
      </c>
      <c r="Q12" s="12">
        <v>0.21852649677182542</v>
      </c>
      <c r="R12" s="12">
        <v>44.299433437204634</v>
      </c>
      <c r="S12" s="12">
        <v>3.2219037950525803E-2</v>
      </c>
      <c r="T12" s="12">
        <v>7.3212382948617423</v>
      </c>
    </row>
    <row r="13" spans="4:20" ht="15.75" x14ac:dyDescent="0.25">
      <c r="D13" s="13" t="s">
        <v>27</v>
      </c>
      <c r="E13" s="12">
        <v>30.64297513879562</v>
      </c>
      <c r="F13" s="12">
        <v>5.5262140702367359</v>
      </c>
      <c r="G13" s="12">
        <v>5.2064827304301904</v>
      </c>
      <c r="H13" s="12">
        <v>0.39233357387386825</v>
      </c>
      <c r="I13" s="12">
        <v>0.50795473180407813</v>
      </c>
      <c r="J13" s="12">
        <v>0.61025002454732891</v>
      </c>
      <c r="K13" s="12">
        <v>0.35387384794273058</v>
      </c>
      <c r="L13" s="12">
        <v>0.47626854434784571</v>
      </c>
      <c r="M13" s="12">
        <v>0.48458954897315953</v>
      </c>
      <c r="N13" s="12">
        <v>0.17168986098145872</v>
      </c>
      <c r="O13" s="12">
        <v>1.2579720387823663</v>
      </c>
      <c r="P13" s="12">
        <v>0.16599405503708012</v>
      </c>
      <c r="Q13" s="12">
        <v>0.22202566716972286</v>
      </c>
      <c r="R13" s="12">
        <v>10.737331895255757</v>
      </c>
      <c r="S13" s="12">
        <v>3.8481828053868718E-2</v>
      </c>
      <c r="T13" s="12">
        <v>53.054997067658029</v>
      </c>
    </row>
    <row r="14" spans="4:20" ht="15.75" x14ac:dyDescent="0.25">
      <c r="D14" s="13" t="s">
        <v>28</v>
      </c>
      <c r="E14" s="12">
        <v>38.028327950777111</v>
      </c>
      <c r="F14" s="12">
        <v>8.0428692333277674</v>
      </c>
      <c r="G14" s="12">
        <v>7.4848866256502342</v>
      </c>
      <c r="H14" s="12">
        <v>0.5808351299222676</v>
      </c>
      <c r="I14" s="12">
        <v>0.68944203979045438</v>
      </c>
      <c r="J14" s="12">
        <v>0.93523498582267472</v>
      </c>
      <c r="K14" s="12">
        <v>0.46148171504028623</v>
      </c>
      <c r="L14" s="12">
        <v>0.56255419989447664</v>
      </c>
      <c r="M14" s="12">
        <v>0.65408428946079877</v>
      </c>
      <c r="N14" s="12">
        <v>0.41024087089474509</v>
      </c>
      <c r="O14" s="12">
        <v>1.5980344724555142</v>
      </c>
      <c r="P14" s="12">
        <v>0.48664015710138708</v>
      </c>
      <c r="Q14" s="12">
        <v>0.1863777231839108</v>
      </c>
      <c r="R14" s="12">
        <v>21.547779146113001</v>
      </c>
      <c r="S14" s="12">
        <v>0.54731046643936609</v>
      </c>
      <c r="T14" s="12">
        <v>31.833713203342747</v>
      </c>
    </row>
    <row r="15" spans="4:20" ht="15.75" x14ac:dyDescent="0.25">
      <c r="D15" s="13" t="s">
        <v>29</v>
      </c>
      <c r="E15" s="12">
        <v>25.245148868741033</v>
      </c>
      <c r="F15" s="12">
        <v>6.0372062569439908</v>
      </c>
      <c r="G15" s="12">
        <v>5.8336067177460365</v>
      </c>
      <c r="H15" s="12">
        <v>0.58236875762774698</v>
      </c>
      <c r="I15" s="12">
        <v>0.5806786949529873</v>
      </c>
      <c r="J15" s="12">
        <v>0.75418059977565755</v>
      </c>
      <c r="K15" s="12">
        <v>0.39217772914122473</v>
      </c>
      <c r="L15" s="12">
        <v>0.48308324565176752</v>
      </c>
      <c r="M15" s="12">
        <v>0.62863511605711775</v>
      </c>
      <c r="N15" s="12">
        <v>0.23342783087067628</v>
      </c>
      <c r="O15" s="12">
        <v>0.82831741409659065</v>
      </c>
      <c r="P15" s="12">
        <v>0.20572626352687787</v>
      </c>
      <c r="Q15" s="12">
        <v>0.32995014727128458</v>
      </c>
      <c r="R15" s="12">
        <v>51.626214798764821</v>
      </c>
      <c r="S15" s="12">
        <v>0.11504355119249678</v>
      </c>
      <c r="T15" s="12">
        <v>16.976386524357661</v>
      </c>
    </row>
    <row r="16" spans="4:20" ht="15.75" x14ac:dyDescent="0.25">
      <c r="D16" s="13" t="s">
        <v>30</v>
      </c>
      <c r="E16" s="12">
        <v>70.584096413152636</v>
      </c>
      <c r="F16" s="12">
        <v>16.753656298872976</v>
      </c>
      <c r="G16" s="12">
        <v>16.253664339584152</v>
      </c>
      <c r="H16" s="12">
        <v>1.1893048590924948</v>
      </c>
      <c r="I16" s="12">
        <v>2.6876275148596038</v>
      </c>
      <c r="J16" s="12">
        <v>3.3216080317788257</v>
      </c>
      <c r="K16" s="12">
        <v>1.2613874329188193</v>
      </c>
      <c r="L16" s="12">
        <v>1.3462350371264333</v>
      </c>
      <c r="M16" s="12">
        <v>1.3582932706729627</v>
      </c>
      <c r="N16" s="12">
        <v>0.90145533170366454</v>
      </c>
      <c r="O16" s="12">
        <v>1.1613649145202511</v>
      </c>
      <c r="P16" s="12">
        <v>0.6717037989722926</v>
      </c>
      <c r="Q16" s="12">
        <v>0.64105944042888297</v>
      </c>
      <c r="R16" s="12">
        <v>5.0321844339661244</v>
      </c>
      <c r="S16" s="12">
        <v>2.5206190914191287</v>
      </c>
      <c r="T16" s="12">
        <v>5.1094437625891427</v>
      </c>
    </row>
    <row r="17" spans="4:20" ht="15.75" x14ac:dyDescent="0.25">
      <c r="D17" s="13" t="s">
        <v>31</v>
      </c>
      <c r="E17" s="12">
        <v>52.040054025676561</v>
      </c>
      <c r="F17" s="12">
        <v>9.3463895095071141</v>
      </c>
      <c r="G17" s="12">
        <v>9.0326685045161152</v>
      </c>
      <c r="H17" s="12">
        <v>0.82768822011331866</v>
      </c>
      <c r="I17" s="12">
        <v>1.07104668703516</v>
      </c>
      <c r="J17" s="12">
        <v>1.303870947204504</v>
      </c>
      <c r="K17" s="12">
        <v>0.53752034356002398</v>
      </c>
      <c r="L17" s="12">
        <v>0.65204388851276851</v>
      </c>
      <c r="M17" s="12">
        <v>0.72355485055180735</v>
      </c>
      <c r="N17" s="12">
        <v>0.32039437108740898</v>
      </c>
      <c r="O17" s="12">
        <v>1.4025099030258414</v>
      </c>
      <c r="P17" s="12">
        <v>0.97613132459450302</v>
      </c>
      <c r="Q17" s="12">
        <v>0.22816637640056592</v>
      </c>
      <c r="R17" s="12">
        <v>15.608007169561091</v>
      </c>
      <c r="S17" s="12">
        <v>2.9461073959060302</v>
      </c>
      <c r="T17" s="12">
        <v>20.059441899349217</v>
      </c>
    </row>
    <row r="18" spans="4:20" ht="15.75" x14ac:dyDescent="0.25">
      <c r="D18" s="13" t="s">
        <v>32</v>
      </c>
      <c r="E18" s="12">
        <v>37.975950186209971</v>
      </c>
      <c r="F18" s="12">
        <v>8.4162188783116445</v>
      </c>
      <c r="G18" s="12">
        <v>7.5870242865132829</v>
      </c>
      <c r="H18" s="12">
        <v>0.63825944003602242</v>
      </c>
      <c r="I18" s="12">
        <v>0.83006779234667394</v>
      </c>
      <c r="J18" s="12">
        <v>1.2619920849895405</v>
      </c>
      <c r="K18" s="12">
        <v>0.43428619725933376</v>
      </c>
      <c r="L18" s="12">
        <v>0.61910958147245321</v>
      </c>
      <c r="M18" s="12">
        <v>0.86629914616384596</v>
      </c>
      <c r="N18" s="12">
        <v>0.45947422594917875</v>
      </c>
      <c r="O18" s="12">
        <v>0.66603387729676455</v>
      </c>
      <c r="P18" s="12">
        <v>0.81635332616871958</v>
      </c>
      <c r="Q18" s="12">
        <v>0.28802743847669027</v>
      </c>
      <c r="R18" s="12">
        <v>20.608094995396449</v>
      </c>
      <c r="S18" s="12">
        <v>0.30265084343282983</v>
      </c>
      <c r="T18" s="12">
        <v>32.697085096649104</v>
      </c>
    </row>
    <row r="19" spans="4:20" ht="15.75" x14ac:dyDescent="0.25">
      <c r="D19" s="13" t="s">
        <v>33</v>
      </c>
      <c r="E19" s="12">
        <v>22.858184136075167</v>
      </c>
      <c r="F19" s="12">
        <v>6.4823740101823546</v>
      </c>
      <c r="G19" s="12">
        <v>6.3803795830296925</v>
      </c>
      <c r="H19" s="12">
        <v>0.62163912342464889</v>
      </c>
      <c r="I19" s="12">
        <v>0.74707669375719354</v>
      </c>
      <c r="J19" s="12">
        <v>0.79497705036388699</v>
      </c>
      <c r="K19" s="12">
        <v>0.51375981362609957</v>
      </c>
      <c r="L19" s="12">
        <v>0.57822447460409965</v>
      </c>
      <c r="M19" s="12">
        <v>0.52181221134954126</v>
      </c>
      <c r="N19" s="12">
        <v>0.26724497922197299</v>
      </c>
      <c r="O19" s="12">
        <v>0.95422506129455653</v>
      </c>
      <c r="P19" s="12">
        <v>0.45495450834948098</v>
      </c>
      <c r="Q19" s="12">
        <v>0.27021091664331892</v>
      </c>
      <c r="R19" s="12">
        <v>25.119589800842085</v>
      </c>
      <c r="S19" s="12">
        <v>4.1220255630430587E-2</v>
      </c>
      <c r="T19" s="12">
        <v>45.498631797269972</v>
      </c>
    </row>
    <row r="20" spans="4:20" ht="15.75" x14ac:dyDescent="0.25">
      <c r="D20" s="13" t="s">
        <v>34</v>
      </c>
      <c r="E20" s="12">
        <v>26.018883231130477</v>
      </c>
      <c r="F20" s="12">
        <v>5.0819015180100999</v>
      </c>
      <c r="G20" s="12">
        <v>4.9204562269757695</v>
      </c>
      <c r="H20" s="12">
        <v>0.37337792055013991</v>
      </c>
      <c r="I20" s="12">
        <v>0.44889108719763726</v>
      </c>
      <c r="J20" s="12">
        <v>0.46577608258017983</v>
      </c>
      <c r="K20" s="12">
        <v>0.3378060116401625</v>
      </c>
      <c r="L20" s="12">
        <v>0.42670148088211252</v>
      </c>
      <c r="M20" s="12">
        <v>0.43307629599885372</v>
      </c>
      <c r="N20" s="12">
        <v>0.21322201999126958</v>
      </c>
      <c r="O20" s="12">
        <v>1.2008582988789631</v>
      </c>
      <c r="P20" s="12">
        <v>0.35429988518573075</v>
      </c>
      <c r="Q20" s="12">
        <v>0.19145102838475089</v>
      </c>
      <c r="R20" s="12">
        <v>11.778198606489729</v>
      </c>
      <c r="S20" s="12">
        <v>1.0545492211529988</v>
      </c>
      <c r="T20" s="12">
        <v>56.066467423216693</v>
      </c>
    </row>
    <row r="21" spans="4:20" ht="15.75" x14ac:dyDescent="0.25">
      <c r="D21" s="13" t="s">
        <v>35</v>
      </c>
      <c r="E21" s="12">
        <v>68.799269304679513</v>
      </c>
      <c r="F21" s="12">
        <v>16.227435085051315</v>
      </c>
      <c r="G21" s="12">
        <v>15.630763139010133</v>
      </c>
      <c r="H21" s="12">
        <v>1.5111038582914875</v>
      </c>
      <c r="I21" s="12">
        <v>2.050843945983388</v>
      </c>
      <c r="J21" s="12">
        <v>2.2656514279585034</v>
      </c>
      <c r="K21" s="12">
        <v>1.1675735316854969</v>
      </c>
      <c r="L21" s="12">
        <v>1.3488313515536348</v>
      </c>
      <c r="M21" s="12">
        <v>1.1941651681282059</v>
      </c>
      <c r="N21" s="12">
        <v>0.72597615652803071</v>
      </c>
      <c r="O21" s="12">
        <v>1.5946140297408518</v>
      </c>
      <c r="P21" s="12">
        <v>0.67765365313676718</v>
      </c>
      <c r="Q21" s="12">
        <v>0.60615470012194017</v>
      </c>
      <c r="R21" s="12">
        <v>0.67950703812325963</v>
      </c>
      <c r="S21" s="12">
        <v>1.8318434820519949</v>
      </c>
      <c r="T21" s="12">
        <v>12.461945090093927</v>
      </c>
    </row>
    <row r="22" spans="4:20" ht="15.75" x14ac:dyDescent="0.25">
      <c r="D22" s="13" t="s">
        <v>36</v>
      </c>
      <c r="E22" s="12">
        <v>43.350096934093848</v>
      </c>
      <c r="F22" s="12">
        <v>12.227990515748852</v>
      </c>
      <c r="G22" s="12">
        <v>11.085868196555699</v>
      </c>
      <c r="H22" s="12">
        <v>1.2375247961008564</v>
      </c>
      <c r="I22" s="12">
        <v>1.2781692043930062</v>
      </c>
      <c r="J22" s="12">
        <v>1.7807266209411801</v>
      </c>
      <c r="K22" s="12">
        <v>0.68908778678638327</v>
      </c>
      <c r="L22" s="12">
        <v>0.80358112657328307</v>
      </c>
      <c r="M22" s="12">
        <v>0.80928445580582864</v>
      </c>
      <c r="N22" s="12">
        <v>0.39318513839303393</v>
      </c>
      <c r="O22" s="12">
        <v>1.2071522473058069</v>
      </c>
      <c r="P22" s="12">
        <v>0.57083160792856391</v>
      </c>
      <c r="Q22" s="12">
        <v>0.65048292246096262</v>
      </c>
      <c r="R22" s="12">
        <v>17.467023421101434</v>
      </c>
      <c r="S22" s="12">
        <v>3.6853842192621276</v>
      </c>
      <c r="T22" s="12">
        <v>23.269504909793728</v>
      </c>
    </row>
    <row r="23" spans="4:20" ht="15.75" x14ac:dyDescent="0.25">
      <c r="D23" s="13" t="s">
        <v>37</v>
      </c>
      <c r="E23" s="12">
        <v>29.533231007534575</v>
      </c>
      <c r="F23" s="12">
        <v>6.2042449466517828</v>
      </c>
      <c r="G23" s="12">
        <v>5.7772022250657331</v>
      </c>
      <c r="H23" s="12">
        <v>0.54133222340206943</v>
      </c>
      <c r="I23" s="12">
        <v>0.66083105013250198</v>
      </c>
      <c r="J23" s="12">
        <v>0.82563697148642823</v>
      </c>
      <c r="K23" s="12">
        <v>0.34790649203030299</v>
      </c>
      <c r="L23" s="12">
        <v>0.44868804072683849</v>
      </c>
      <c r="M23" s="12">
        <v>0.5927304811624986</v>
      </c>
      <c r="N23" s="12">
        <v>0.24883622380712728</v>
      </c>
      <c r="O23" s="12">
        <v>0.61228679569288313</v>
      </c>
      <c r="P23" s="12">
        <v>0.22118797354192862</v>
      </c>
      <c r="Q23" s="12">
        <v>0.32682556862803841</v>
      </c>
      <c r="R23" s="12">
        <v>22.40171654425329</v>
      </c>
      <c r="S23" s="12">
        <v>1.0060902751215961</v>
      </c>
      <c r="T23" s="12">
        <v>40.854717226438758</v>
      </c>
    </row>
    <row r="24" spans="4:20" ht="15.75" x14ac:dyDescent="0.25">
      <c r="D24" s="13" t="s">
        <v>38</v>
      </c>
      <c r="E24" s="12">
        <v>28.668942736419449</v>
      </c>
      <c r="F24" s="12">
        <v>5.0924053352694791</v>
      </c>
      <c r="G24" s="12">
        <v>4.7679618944713535</v>
      </c>
      <c r="H24" s="12">
        <v>0.46855387111307406</v>
      </c>
      <c r="I24" s="12">
        <v>0.57849228820085141</v>
      </c>
      <c r="J24" s="12">
        <v>0.80042874119089935</v>
      </c>
      <c r="K24" s="12">
        <v>0.27529256210736519</v>
      </c>
      <c r="L24" s="12">
        <v>0.36115053440196265</v>
      </c>
      <c r="M24" s="12">
        <v>0.53181566764950949</v>
      </c>
      <c r="N24" s="12">
        <v>0.32074829137948829</v>
      </c>
      <c r="O24" s="12">
        <v>0.4979159252467707</v>
      </c>
      <c r="P24" s="12">
        <v>0.16352908089024065</v>
      </c>
      <c r="Q24" s="12">
        <v>0.29759931612302237</v>
      </c>
      <c r="R24" s="12">
        <v>42.41551021043383</v>
      </c>
      <c r="S24" s="12">
        <v>0.16610187740619045</v>
      </c>
      <c r="T24" s="12">
        <v>23.657039840471054</v>
      </c>
    </row>
    <row r="25" spans="4:20" ht="15.75" x14ac:dyDescent="0.25">
      <c r="D25" s="13" t="s">
        <v>39</v>
      </c>
      <c r="E25" s="12">
        <v>43.683612784425385</v>
      </c>
      <c r="F25" s="12">
        <v>16.023944029467295</v>
      </c>
      <c r="G25" s="12">
        <v>15.106702890250034</v>
      </c>
      <c r="H25" s="12">
        <v>1.0332906758328653</v>
      </c>
      <c r="I25" s="12">
        <v>1.3112403211598946</v>
      </c>
      <c r="J25" s="12">
        <v>1.4963221514214857</v>
      </c>
      <c r="K25" s="12">
        <v>0.75859639157503778</v>
      </c>
      <c r="L25" s="12">
        <v>0.79086766600146174</v>
      </c>
      <c r="M25" s="12">
        <v>1.1418638045744938</v>
      </c>
      <c r="N25" s="12">
        <v>0.60457501991607199</v>
      </c>
      <c r="O25" s="12">
        <v>3.5709426693482231</v>
      </c>
      <c r="P25" s="12">
        <v>2.4056249758488839</v>
      </c>
      <c r="Q25" s="12">
        <v>0.68766658288298099</v>
      </c>
      <c r="R25" s="12">
        <v>15.754936547915158</v>
      </c>
      <c r="S25" s="12">
        <v>2.1739892451416929</v>
      </c>
      <c r="T25" s="12">
        <v>22.363517393050486</v>
      </c>
    </row>
    <row r="26" spans="4:20" ht="15.75" x14ac:dyDescent="0.25">
      <c r="D26" s="13" t="s">
        <v>40</v>
      </c>
      <c r="E26" s="12">
        <v>37.405808167246008</v>
      </c>
      <c r="F26" s="12">
        <v>18.555918602875888</v>
      </c>
      <c r="G26" s="12">
        <v>17.877587086358062</v>
      </c>
      <c r="H26" s="12">
        <v>1.3265566626465195</v>
      </c>
      <c r="I26" s="12">
        <v>1.828730986672354</v>
      </c>
      <c r="J26" s="12">
        <v>2.1195172822183115</v>
      </c>
      <c r="K26" s="12">
        <v>1.3920966194953985</v>
      </c>
      <c r="L26" s="12">
        <v>1.5626177808582868</v>
      </c>
      <c r="M26" s="12">
        <v>2.0109949074219862</v>
      </c>
      <c r="N26" s="12">
        <v>1.469502850386295</v>
      </c>
      <c r="O26" s="12">
        <v>1.7953735036566134</v>
      </c>
      <c r="P26" s="12">
        <v>1.7163677210335395</v>
      </c>
      <c r="Q26" s="12">
        <v>0.97994697225393601</v>
      </c>
      <c r="R26" s="12">
        <v>2.9870777410221097</v>
      </c>
      <c r="S26" s="12">
        <v>3.4502252991436277E-2</v>
      </c>
      <c r="T26" s="12">
        <v>41.016693235864558</v>
      </c>
    </row>
    <row r="27" spans="4:20" ht="15.75" x14ac:dyDescent="0.25">
      <c r="D27" s="13" t="s">
        <v>41</v>
      </c>
      <c r="E27" s="12">
        <v>48.577854081104441</v>
      </c>
      <c r="F27" s="12">
        <v>16.095824737481195</v>
      </c>
      <c r="G27" s="12">
        <v>15.611302809758211</v>
      </c>
      <c r="H27" s="12">
        <v>1.5418534682858678</v>
      </c>
      <c r="I27" s="12">
        <v>1.7806695668050925</v>
      </c>
      <c r="J27" s="12">
        <v>2.9898513566706328</v>
      </c>
      <c r="K27" s="12">
        <v>1.0082518440414137</v>
      </c>
      <c r="L27" s="12">
        <v>1.3533225396354369</v>
      </c>
      <c r="M27" s="12">
        <v>1.3180250801035811</v>
      </c>
      <c r="N27" s="12">
        <v>0.4681286858512555</v>
      </c>
      <c r="O27" s="12">
        <v>1.7219709573351458</v>
      </c>
      <c r="P27" s="12">
        <v>0.64581398403335599</v>
      </c>
      <c r="Q27" s="12">
        <v>0.65570992526170935</v>
      </c>
      <c r="R27" s="12">
        <v>0.73484553545243469</v>
      </c>
      <c r="S27" s="12">
        <v>5.4877327281885586</v>
      </c>
      <c r="T27" s="12">
        <v>29.103742917773356</v>
      </c>
    </row>
    <row r="28" spans="4:20" ht="15.75" x14ac:dyDescent="0.25">
      <c r="D28" s="13" t="s">
        <v>42</v>
      </c>
      <c r="E28" s="12">
        <v>39.558470252784986</v>
      </c>
      <c r="F28" s="12">
        <v>8.5481714931193338</v>
      </c>
      <c r="G28" s="12">
        <v>8.3946699436297099</v>
      </c>
      <c r="H28" s="12">
        <v>0.96484453800171233</v>
      </c>
      <c r="I28" s="12">
        <v>1.0581070355028408</v>
      </c>
      <c r="J28" s="12">
        <v>1.2771178871590829</v>
      </c>
      <c r="K28" s="12">
        <v>0.69347250120074644</v>
      </c>
      <c r="L28" s="12">
        <v>0.77010642198164003</v>
      </c>
      <c r="M28" s="12">
        <v>0.91245561709123368</v>
      </c>
      <c r="N28" s="12">
        <v>0.68526301766040787</v>
      </c>
      <c r="O28" s="12">
        <v>0.70498723927432927</v>
      </c>
      <c r="P28" s="12">
        <v>0.44913753135619261</v>
      </c>
      <c r="Q28" s="12">
        <v>0.23967460338991683</v>
      </c>
      <c r="R28" s="12">
        <v>36.005540484442278</v>
      </c>
      <c r="S28" s="12">
        <v>1.0283603509498893</v>
      </c>
      <c r="T28" s="12">
        <v>14.859457418703515</v>
      </c>
    </row>
    <row r="29" spans="4:20" ht="15.75" x14ac:dyDescent="0.25">
      <c r="D29" s="13" t="s">
        <v>43</v>
      </c>
      <c r="E29" s="12">
        <v>24.828008813801009</v>
      </c>
      <c r="F29" s="12">
        <v>6.7539139440206748</v>
      </c>
      <c r="G29" s="12">
        <v>6.2846051355465891</v>
      </c>
      <c r="H29" s="12">
        <v>0.46900191704701011</v>
      </c>
      <c r="I29" s="12">
        <v>0.74500719135251992</v>
      </c>
      <c r="J29" s="12">
        <v>0.96902628720249817</v>
      </c>
      <c r="K29" s="12">
        <v>0.3455268579601663</v>
      </c>
      <c r="L29" s="12">
        <v>0.42883332301735311</v>
      </c>
      <c r="M29" s="12">
        <v>0.66265881847016261</v>
      </c>
      <c r="N29" s="12">
        <v>0.30481618971971958</v>
      </c>
      <c r="O29" s="12">
        <v>0.93992605706627752</v>
      </c>
      <c r="P29" s="12">
        <v>0.75886076208711195</v>
      </c>
      <c r="Q29" s="12">
        <v>0.2314643940166739</v>
      </c>
      <c r="R29" s="12">
        <v>14.584071536973948</v>
      </c>
      <c r="S29" s="12">
        <v>1.0013006761747656</v>
      </c>
      <c r="T29" s="12">
        <v>52.832705029029604</v>
      </c>
    </row>
    <row r="30" spans="4:20" ht="15.75" x14ac:dyDescent="0.25">
      <c r="D30" s="13" t="s">
        <v>44</v>
      </c>
      <c r="E30" s="12">
        <v>32.051615730232456</v>
      </c>
      <c r="F30" s="12">
        <v>8.286120273711445</v>
      </c>
      <c r="G30" s="12">
        <v>8.0909305070817066</v>
      </c>
      <c r="H30" s="12">
        <v>0.53867214484599002</v>
      </c>
      <c r="I30" s="12">
        <v>0.61523730101464469</v>
      </c>
      <c r="J30" s="12">
        <v>0.73544100739569818</v>
      </c>
      <c r="K30" s="12">
        <v>0.54677674856163827</v>
      </c>
      <c r="L30" s="12">
        <v>0.5775314710909718</v>
      </c>
      <c r="M30" s="12">
        <v>0.7466391443365179</v>
      </c>
      <c r="N30" s="12">
        <v>0.2792991518527338</v>
      </c>
      <c r="O30" s="12">
        <v>1.0715110913193502</v>
      </c>
      <c r="P30" s="12">
        <v>1.1569848791290456</v>
      </c>
      <c r="Q30" s="12">
        <v>0.3295018602300176</v>
      </c>
      <c r="R30" s="12">
        <v>10.963288609546842</v>
      </c>
      <c r="S30" s="12">
        <v>1.3969268166954445</v>
      </c>
      <c r="T30" s="12">
        <v>47.302048569813827</v>
      </c>
    </row>
    <row r="31" spans="4:20" ht="15.75" x14ac:dyDescent="0.25">
      <c r="D31" s="13" t="s">
        <v>45</v>
      </c>
      <c r="E31" s="12">
        <v>32.649188608428432</v>
      </c>
      <c r="F31" s="12">
        <v>3.3602370290819468</v>
      </c>
      <c r="G31" s="12">
        <v>2.9798923669627224</v>
      </c>
      <c r="H31" s="12">
        <v>0.21666743916424791</v>
      </c>
      <c r="I31" s="12">
        <v>0.25569840635403734</v>
      </c>
      <c r="J31" s="12">
        <v>0.33575160783570679</v>
      </c>
      <c r="K31" s="12">
        <v>0.14803861470682461</v>
      </c>
      <c r="L31" s="12">
        <v>0.18828042613230944</v>
      </c>
      <c r="M31" s="12">
        <v>0.27703099237652007</v>
      </c>
      <c r="N31" s="12">
        <v>0.13168610373348341</v>
      </c>
      <c r="O31" s="12">
        <v>0.36102194584633429</v>
      </c>
      <c r="P31" s="12">
        <v>0.46148397603999897</v>
      </c>
      <c r="Q31" s="12">
        <v>0.13583250845048783</v>
      </c>
      <c r="R31" s="12">
        <v>5.5163904217058199</v>
      </c>
      <c r="S31" s="12">
        <v>2.9680628598090373E-2</v>
      </c>
      <c r="T31" s="12">
        <v>58.444503312185716</v>
      </c>
    </row>
    <row r="32" spans="4:20" ht="15.75" x14ac:dyDescent="0.25">
      <c r="D32" s="13" t="s">
        <v>46</v>
      </c>
      <c r="E32" s="12">
        <v>22.505301833280804</v>
      </c>
      <c r="F32" s="12">
        <v>3.5314516585978066</v>
      </c>
      <c r="G32" s="12">
        <v>3.2991370181713062</v>
      </c>
      <c r="H32" s="12">
        <v>0.33603572578519131</v>
      </c>
      <c r="I32" s="12">
        <v>0.4622696608703647</v>
      </c>
      <c r="J32" s="12">
        <v>0.56657425562515884</v>
      </c>
      <c r="K32" s="12">
        <v>0.22068557434350108</v>
      </c>
      <c r="L32" s="12">
        <v>0.33041886257400321</v>
      </c>
      <c r="M32" s="12">
        <v>0.39337096954235679</v>
      </c>
      <c r="N32" s="12">
        <v>0.17553671294683104</v>
      </c>
      <c r="O32" s="12">
        <v>0.25210089507857764</v>
      </c>
      <c r="P32" s="12">
        <v>0.14155141298642607</v>
      </c>
      <c r="Q32" s="12">
        <v>0.14258963763584714</v>
      </c>
      <c r="R32" s="12">
        <v>3.0184244160580103</v>
      </c>
      <c r="S32" s="12">
        <v>1.682873941545238E-2</v>
      </c>
      <c r="T32" s="12">
        <v>70.927993352647931</v>
      </c>
    </row>
    <row r="33" spans="4:20" ht="15.75" x14ac:dyDescent="0.25">
      <c r="D33" s="13" t="s">
        <v>47</v>
      </c>
      <c r="E33" s="12">
        <v>38.267413702714371</v>
      </c>
      <c r="F33" s="12">
        <v>9.3483262359402826</v>
      </c>
      <c r="G33" s="12">
        <v>8.5595289110446107</v>
      </c>
      <c r="H33" s="12">
        <v>0.76105339115360804</v>
      </c>
      <c r="I33" s="12">
        <v>1.1111758897738289</v>
      </c>
      <c r="J33" s="12">
        <v>1.9284889863864074</v>
      </c>
      <c r="K33" s="12">
        <v>0.44686809660663468</v>
      </c>
      <c r="L33" s="12">
        <v>0.72036396515241652</v>
      </c>
      <c r="M33" s="12">
        <v>1.4827781461986009</v>
      </c>
      <c r="N33" s="12">
        <v>0.3720364778535496</v>
      </c>
      <c r="O33" s="12">
        <v>0.3709857120502516</v>
      </c>
      <c r="P33" s="12">
        <v>6.1078812503249619E-2</v>
      </c>
      <c r="Q33" s="12">
        <v>0.4576468614769198</v>
      </c>
      <c r="R33" s="12">
        <v>17.915807217948938</v>
      </c>
      <c r="S33" s="12">
        <v>0.1679010380582569</v>
      </c>
      <c r="T33" s="12">
        <v>34.300551805338166</v>
      </c>
    </row>
    <row r="34" spans="4:20" ht="15.75" x14ac:dyDescent="0.25">
      <c r="D34" s="13" t="s">
        <v>48</v>
      </c>
      <c r="E34" s="12">
        <v>21.008235821731457</v>
      </c>
      <c r="F34" s="12">
        <v>3.9574803422763969</v>
      </c>
      <c r="G34" s="12">
        <v>3.6853796485187091</v>
      </c>
      <c r="H34" s="12">
        <v>0.76754212055397597</v>
      </c>
      <c r="I34" s="12">
        <v>0.41521176280004607</v>
      </c>
      <c r="J34" s="12">
        <v>0.60918552382818125</v>
      </c>
      <c r="K34" s="12">
        <v>0.16317880601344573</v>
      </c>
      <c r="L34" s="12">
        <v>0.24945922815768384</v>
      </c>
      <c r="M34" s="12">
        <v>0.38440220930020835</v>
      </c>
      <c r="N34" s="12">
        <v>0.1674478425950518</v>
      </c>
      <c r="O34" s="12">
        <v>0.31197731929116029</v>
      </c>
      <c r="P34" s="12">
        <v>7.5509016212795044E-2</v>
      </c>
      <c r="Q34" s="12">
        <v>0.21782635149008148</v>
      </c>
      <c r="R34" s="12">
        <v>25.19963036007713</v>
      </c>
      <c r="S34" s="12">
        <v>4.8682259104588566E-2</v>
      </c>
      <c r="T34" s="12">
        <v>49.785971216810417</v>
      </c>
    </row>
    <row r="35" spans="4:20" ht="15.75" x14ac:dyDescent="0.25">
      <c r="D35" s="13" t="s">
        <v>49</v>
      </c>
      <c r="E35" s="12">
        <v>42.720356574858805</v>
      </c>
      <c r="F35" s="12">
        <v>9.6477064944523541</v>
      </c>
      <c r="G35" s="12">
        <v>9.4883385784948047</v>
      </c>
      <c r="H35" s="12">
        <v>0.94370453789673836</v>
      </c>
      <c r="I35" s="12">
        <v>1.0795628683432217</v>
      </c>
      <c r="J35" s="12">
        <v>1.130660458570806</v>
      </c>
      <c r="K35" s="12">
        <v>0.74198477979227173</v>
      </c>
      <c r="L35" s="12">
        <v>0.8701215931155396</v>
      </c>
      <c r="M35" s="12">
        <v>0.89748314749164815</v>
      </c>
      <c r="N35" s="12">
        <v>0.50563616161352942</v>
      </c>
      <c r="O35" s="12">
        <v>1.3498295377136196</v>
      </c>
      <c r="P35" s="12">
        <v>0.73931587324363179</v>
      </c>
      <c r="Q35" s="12">
        <v>0.45590891592123223</v>
      </c>
      <c r="R35" s="12">
        <v>27.95167872024485</v>
      </c>
      <c r="S35" s="12">
        <v>0.49791317954088637</v>
      </c>
      <c r="T35" s="12">
        <v>19.182345030903111</v>
      </c>
    </row>
    <row r="36" spans="4:20" ht="15.75" x14ac:dyDescent="0.25">
      <c r="D36" s="13" t="s">
        <v>50</v>
      </c>
      <c r="E36" s="12">
        <v>24.022198474148222</v>
      </c>
      <c r="F36" s="12">
        <v>3.6219484449854233</v>
      </c>
      <c r="G36" s="12">
        <v>3.5070947768017415</v>
      </c>
      <c r="H36" s="12">
        <v>0.27401365623727797</v>
      </c>
      <c r="I36" s="12">
        <v>0.26784806524103522</v>
      </c>
      <c r="J36" s="12">
        <v>0.38607860124462545</v>
      </c>
      <c r="K36" s="12">
        <v>0.19084428765267053</v>
      </c>
      <c r="L36" s="12">
        <v>0.238978812427662</v>
      </c>
      <c r="M36" s="12">
        <v>0.30088833156376016</v>
      </c>
      <c r="N36" s="12">
        <v>0.14160078682020502</v>
      </c>
      <c r="O36" s="12">
        <v>0.50595564140896299</v>
      </c>
      <c r="P36" s="12">
        <v>0.71128964702220898</v>
      </c>
      <c r="Q36" s="12">
        <v>9.5041767670982547E-2</v>
      </c>
      <c r="R36" s="12">
        <v>20.696479081868606</v>
      </c>
      <c r="S36" s="12">
        <v>0.80185790530705769</v>
      </c>
      <c r="T36" s="12">
        <v>50.857516093690691</v>
      </c>
    </row>
    <row r="37" spans="4:20" ht="15.75" x14ac:dyDescent="0.25">
      <c r="D37" s="13" t="s">
        <v>51</v>
      </c>
      <c r="E37" s="12">
        <v>31.411488749519346</v>
      </c>
      <c r="F37" s="12">
        <v>4.3829263183017551</v>
      </c>
      <c r="G37" s="12">
        <v>4.1436244182500426</v>
      </c>
      <c r="H37" s="12">
        <v>0.19856070751402161</v>
      </c>
      <c r="I37" s="12">
        <v>0.30712565799069219</v>
      </c>
      <c r="J37" s="12">
        <v>0.40844203715244171</v>
      </c>
      <c r="K37" s="12">
        <v>0.16432265079091482</v>
      </c>
      <c r="L37" s="12">
        <v>0.23104509473740037</v>
      </c>
      <c r="M37" s="12">
        <v>0.35372253676129362</v>
      </c>
      <c r="N37" s="12">
        <v>0.17085999549185218</v>
      </c>
      <c r="O37" s="12">
        <v>0.26802317718346835</v>
      </c>
      <c r="P37" s="12">
        <v>1.6468073031994588</v>
      </c>
      <c r="Q37" s="12">
        <v>0.15086476882483196</v>
      </c>
      <c r="R37" s="12">
        <v>15.860326973309112</v>
      </c>
      <c r="S37" s="12">
        <v>0.14944510004110367</v>
      </c>
      <c r="T37" s="12">
        <v>48.195812858828667</v>
      </c>
    </row>
    <row r="38" spans="4:20" ht="15.75" x14ac:dyDescent="0.25">
      <c r="D38" s="13" t="s">
        <v>52</v>
      </c>
      <c r="E38" s="12">
        <v>44.839761281391716</v>
      </c>
      <c r="F38" s="12">
        <v>11.093707913863474</v>
      </c>
      <c r="G38" s="12">
        <v>10.488658928621502</v>
      </c>
      <c r="H38" s="12">
        <v>0.64036159597818798</v>
      </c>
      <c r="I38" s="12">
        <v>0.98632084250027408</v>
      </c>
      <c r="J38" s="12">
        <v>1.3808391861541165</v>
      </c>
      <c r="K38" s="12">
        <v>0.83443645939820676</v>
      </c>
      <c r="L38" s="12">
        <v>0.84011369980701656</v>
      </c>
      <c r="M38" s="12">
        <v>1.122382291382523</v>
      </c>
      <c r="N38" s="12">
        <v>0.6369783384022375</v>
      </c>
      <c r="O38" s="12">
        <v>1.5901571657646312</v>
      </c>
      <c r="P38" s="12">
        <v>0.98549792102707101</v>
      </c>
      <c r="Q38" s="12">
        <v>0.47377343146527451</v>
      </c>
      <c r="R38" s="12">
        <v>24.629953321895371</v>
      </c>
      <c r="S38" s="12">
        <v>0.41439256005567715</v>
      </c>
      <c r="T38" s="12">
        <v>19.022184922793752</v>
      </c>
    </row>
    <row r="39" spans="4:20" ht="15.75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  <c r="N39" s="12" t="s">
        <v>26</v>
      </c>
      <c r="O39" s="12" t="s">
        <v>26</v>
      </c>
      <c r="P39" s="12" t="s">
        <v>26</v>
      </c>
      <c r="Q39" s="12" t="s">
        <v>26</v>
      </c>
      <c r="R39" s="12" t="s">
        <v>26</v>
      </c>
      <c r="S39" s="12" t="s">
        <v>26</v>
      </c>
      <c r="T39" s="12" t="s">
        <v>26</v>
      </c>
    </row>
    <row r="40" spans="4:20" ht="15.75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  <c r="N40" s="12" t="s">
        <v>26</v>
      </c>
      <c r="O40" s="12" t="s">
        <v>26</v>
      </c>
      <c r="P40" s="12" t="s">
        <v>26</v>
      </c>
      <c r="Q40" s="12" t="s">
        <v>26</v>
      </c>
      <c r="R40" s="12" t="s">
        <v>26</v>
      </c>
      <c r="S40" s="12" t="s">
        <v>26</v>
      </c>
      <c r="T40" s="12" t="s">
        <v>26</v>
      </c>
    </row>
    <row r="41" spans="4:20" ht="15.75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  <c r="N41" s="12" t="s">
        <v>26</v>
      </c>
      <c r="O41" s="12" t="s">
        <v>26</v>
      </c>
      <c r="P41" s="12" t="s">
        <v>26</v>
      </c>
      <c r="Q41" s="12" t="s">
        <v>26</v>
      </c>
      <c r="R41" s="12" t="s">
        <v>26</v>
      </c>
      <c r="S41" s="12" t="s">
        <v>26</v>
      </c>
      <c r="T41" s="12" t="s">
        <v>26</v>
      </c>
    </row>
    <row r="42" spans="4:20" ht="15.75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  <c r="N42" s="12" t="s">
        <v>26</v>
      </c>
      <c r="O42" s="12" t="s">
        <v>26</v>
      </c>
      <c r="P42" s="12" t="s">
        <v>26</v>
      </c>
      <c r="Q42" s="12" t="s">
        <v>26</v>
      </c>
      <c r="R42" s="12" t="s">
        <v>26</v>
      </c>
      <c r="S42" s="12" t="s">
        <v>26</v>
      </c>
      <c r="T42" s="12" t="s">
        <v>26</v>
      </c>
    </row>
    <row r="43" spans="4:20" ht="15.75" x14ac:dyDescent="0.25">
      <c r="D43" s="14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  <c r="N43" s="12" t="s">
        <v>26</v>
      </c>
      <c r="O43" s="12" t="s">
        <v>26</v>
      </c>
      <c r="P43" s="12" t="s">
        <v>26</v>
      </c>
      <c r="Q43" s="12" t="s">
        <v>26</v>
      </c>
      <c r="R43" s="12" t="s">
        <v>26</v>
      </c>
      <c r="S43" s="12" t="s">
        <v>26</v>
      </c>
      <c r="T43" s="12" t="s">
        <v>26</v>
      </c>
    </row>
    <row r="44" spans="4:20" ht="15.75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  <c r="N44" s="12" t="s">
        <v>26</v>
      </c>
      <c r="O44" s="12" t="s">
        <v>26</v>
      </c>
      <c r="P44" s="12" t="s">
        <v>26</v>
      </c>
      <c r="Q44" s="12" t="s">
        <v>26</v>
      </c>
      <c r="R44" s="12" t="s">
        <v>26</v>
      </c>
      <c r="S44" s="12" t="s">
        <v>26</v>
      </c>
      <c r="T44" s="12" t="s">
        <v>26</v>
      </c>
    </row>
  </sheetData>
  <mergeCells count="11">
    <mergeCell ref="H5:Q5"/>
    <mergeCell ref="E1:T1"/>
    <mergeCell ref="D3:T3"/>
    <mergeCell ref="D4:D6"/>
    <mergeCell ref="E4:E6"/>
    <mergeCell ref="F4:F6"/>
    <mergeCell ref="G4:Q4"/>
    <mergeCell ref="R4:R6"/>
    <mergeCell ref="S4:S6"/>
    <mergeCell ref="T4:T6"/>
    <mergeCell ref="G5:G6"/>
  </mergeCells>
  <pageMargins left="0.70866141732283472" right="0.31496062992125984" top="0.74803149606299213" bottom="0.74803149606299213" header="0.31496062992125984" footer="0.31496062992125984"/>
  <pageSetup scale="70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"/>
  <sheetViews>
    <sheetView workbookViewId="0"/>
  </sheetViews>
  <sheetFormatPr defaultRowHeight="18.75" x14ac:dyDescent="0.3"/>
  <sheetData/>
  <printOptions horizontalCentered="1"/>
  <pageMargins left="0" right="0" top="0" bottom="0" header="0.31496062992125984" footer="0.31496062992125984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G32" sqref="G32"/>
    </sheetView>
  </sheetViews>
  <sheetFormatPr defaultRowHeight="18.75" x14ac:dyDescent="0.3"/>
  <sheetData/>
  <printOptions horizontalCentered="1" verticalCentered="1"/>
  <pageMargins left="0" right="0" top="0" bottom="0" header="0.31496062992125984" footer="0.31496062992125984"/>
  <pageSetup paperSize="9" orientation="landscape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44"/>
  <sheetViews>
    <sheetView topLeftCell="D1" workbookViewId="0">
      <selection activeCell="E1" sqref="E1:J1"/>
    </sheetView>
  </sheetViews>
  <sheetFormatPr defaultRowHeight="15" x14ac:dyDescent="0.25"/>
  <cols>
    <col min="1" max="3" width="0" style="3" hidden="1" customWidth="1"/>
    <col min="4" max="4" width="33" style="1" bestFit="1" customWidth="1"/>
    <col min="5" max="5" width="12.59765625" style="1" customWidth="1"/>
    <col min="6" max="6" width="13.296875" style="1" customWidth="1"/>
    <col min="7" max="8" width="13.69921875" style="1" customWidth="1"/>
    <col min="9" max="9" width="13.09765625" style="1" customWidth="1"/>
    <col min="10" max="10" width="12.5" style="1" customWidth="1"/>
    <col min="11" max="16384" width="8.796875" style="3"/>
  </cols>
  <sheetData>
    <row r="1" spans="1:15" ht="93" customHeight="1" x14ac:dyDescent="0.25">
      <c r="E1" s="309" t="s">
        <v>820</v>
      </c>
      <c r="F1" s="309"/>
      <c r="G1" s="309"/>
      <c r="H1" s="309"/>
      <c r="I1" s="309"/>
      <c r="J1" s="309"/>
      <c r="K1" s="2"/>
    </row>
    <row r="2" spans="1:15" ht="25.5" hidden="1" x14ac:dyDescent="0.2">
      <c r="D2" s="60" t="s">
        <v>0</v>
      </c>
      <c r="E2" s="60"/>
      <c r="F2" s="60"/>
      <c r="G2" s="60"/>
      <c r="H2" s="60"/>
      <c r="I2" s="60"/>
      <c r="J2" s="60"/>
    </row>
    <row r="3" spans="1:15" ht="12.75" x14ac:dyDescent="0.2">
      <c r="D3" s="310" t="s">
        <v>197</v>
      </c>
      <c r="E3" s="310"/>
      <c r="F3" s="310"/>
      <c r="G3" s="310"/>
      <c r="H3" s="310"/>
      <c r="I3" s="310"/>
      <c r="J3" s="310"/>
    </row>
    <row r="4" spans="1:15" ht="30" customHeight="1" x14ac:dyDescent="0.3">
      <c r="D4" s="362"/>
      <c r="E4" s="364" t="s">
        <v>158</v>
      </c>
      <c r="F4" s="365"/>
      <c r="G4" s="366"/>
      <c r="H4" s="364" t="s">
        <v>59</v>
      </c>
      <c r="I4" s="365"/>
      <c r="J4" s="366"/>
      <c r="L4" s="64"/>
      <c r="M4" s="64"/>
      <c r="N4" s="64"/>
    </row>
    <row r="5" spans="1:15" ht="76.5" x14ac:dyDescent="0.3">
      <c r="D5" s="363"/>
      <c r="E5" s="65" t="s">
        <v>266</v>
      </c>
      <c r="F5" s="65" t="s">
        <v>267</v>
      </c>
      <c r="G5" s="266" t="s">
        <v>268</v>
      </c>
      <c r="H5" s="266" t="s">
        <v>269</v>
      </c>
      <c r="I5" s="65" t="s">
        <v>267</v>
      </c>
      <c r="J5" s="266" t="s">
        <v>268</v>
      </c>
      <c r="L5" s="64"/>
      <c r="M5" s="64"/>
      <c r="N5" s="64"/>
    </row>
    <row r="6" spans="1:15" ht="14.65" hidden="1" customHeight="1" x14ac:dyDescent="0.3">
      <c r="D6" s="71"/>
      <c r="E6" s="72" t="s">
        <v>270</v>
      </c>
      <c r="F6" s="72" t="s">
        <v>271</v>
      </c>
      <c r="G6" s="73" t="s">
        <v>272</v>
      </c>
      <c r="H6" s="73" t="s">
        <v>273</v>
      </c>
      <c r="I6" s="72" t="s">
        <v>274</v>
      </c>
      <c r="J6" s="73" t="s">
        <v>275</v>
      </c>
      <c r="L6" s="64"/>
      <c r="M6" s="64"/>
      <c r="N6" s="64"/>
    </row>
    <row r="7" spans="1:15" ht="38.25" hidden="1" customHeight="1" x14ac:dyDescent="0.3">
      <c r="D7" s="71"/>
      <c r="E7" s="72">
        <v>1</v>
      </c>
      <c r="F7" s="72">
        <v>2</v>
      </c>
      <c r="G7" s="72">
        <v>3</v>
      </c>
      <c r="H7" s="72">
        <v>4</v>
      </c>
      <c r="I7" s="72">
        <v>5</v>
      </c>
      <c r="J7" s="72">
        <v>6</v>
      </c>
      <c r="L7" s="64"/>
      <c r="M7" s="64"/>
      <c r="N7" s="64"/>
    </row>
    <row r="8" spans="1:15" ht="18.75" x14ac:dyDescent="0.3">
      <c r="D8" s="68"/>
      <c r="E8" s="69">
        <v>1</v>
      </c>
      <c r="F8" s="69">
        <v>2</v>
      </c>
      <c r="G8" s="69">
        <v>3</v>
      </c>
      <c r="H8" s="69">
        <v>4</v>
      </c>
      <c r="I8" s="69">
        <v>5</v>
      </c>
      <c r="J8" s="69">
        <v>6</v>
      </c>
      <c r="K8" s="70"/>
      <c r="L8" s="70"/>
      <c r="M8" s="70"/>
      <c r="N8" s="70"/>
      <c r="O8" s="70"/>
    </row>
    <row r="9" spans="1:15" s="50" customFormat="1" ht="15.75" x14ac:dyDescent="0.25">
      <c r="A9" s="49">
        <v>1</v>
      </c>
      <c r="B9" s="49"/>
      <c r="C9" s="49" t="s">
        <v>160</v>
      </c>
      <c r="D9" s="9" t="s">
        <v>21</v>
      </c>
      <c r="E9" s="26">
        <v>4</v>
      </c>
      <c r="F9" s="10">
        <v>231.4</v>
      </c>
      <c r="G9" s="10">
        <v>182.62748487467593</v>
      </c>
      <c r="H9" s="26">
        <v>12</v>
      </c>
      <c r="I9" s="10">
        <v>11.552999999999999</v>
      </c>
      <c r="J9" s="10">
        <v>94.408378776075466</v>
      </c>
    </row>
    <row r="10" spans="1:15" ht="15" customHeight="1" x14ac:dyDescent="0.25">
      <c r="A10" s="51">
        <v>3</v>
      </c>
      <c r="B10" s="51"/>
      <c r="C10" s="51" t="s">
        <v>162</v>
      </c>
      <c r="D10" s="11" t="s">
        <v>22</v>
      </c>
      <c r="E10" s="27">
        <v>3</v>
      </c>
      <c r="F10" s="12" t="s">
        <v>25</v>
      </c>
      <c r="G10" s="12">
        <v>186.0035211267606</v>
      </c>
      <c r="H10" s="27">
        <v>12</v>
      </c>
      <c r="I10" s="12">
        <v>11.552999999999999</v>
      </c>
      <c r="J10" s="12">
        <v>94.408378776075466</v>
      </c>
    </row>
    <row r="11" spans="1:15" ht="15" customHeight="1" x14ac:dyDescent="0.25">
      <c r="A11" s="51">
        <v>4</v>
      </c>
      <c r="B11" s="51"/>
      <c r="C11" s="51" t="s">
        <v>163</v>
      </c>
      <c r="D11" s="13" t="s">
        <v>23</v>
      </c>
      <c r="E11" s="27" t="s">
        <v>26</v>
      </c>
      <c r="F11" s="12" t="s">
        <v>26</v>
      </c>
      <c r="G11" s="12" t="s">
        <v>26</v>
      </c>
      <c r="H11" s="27">
        <v>2</v>
      </c>
      <c r="I11" s="12" t="s">
        <v>25</v>
      </c>
      <c r="J11" s="12" t="s">
        <v>25</v>
      </c>
    </row>
    <row r="12" spans="1:15" ht="15" customHeight="1" x14ac:dyDescent="0.25">
      <c r="A12" s="51">
        <v>5</v>
      </c>
      <c r="B12" s="51"/>
      <c r="C12" s="51" t="s">
        <v>164</v>
      </c>
      <c r="D12" s="13" t="s">
        <v>24</v>
      </c>
      <c r="E12" s="27" t="s">
        <v>26</v>
      </c>
      <c r="F12" s="12" t="s">
        <v>26</v>
      </c>
      <c r="G12" s="12" t="s">
        <v>26</v>
      </c>
      <c r="H12" s="27" t="s">
        <v>26</v>
      </c>
      <c r="I12" s="12" t="s">
        <v>26</v>
      </c>
      <c r="J12" s="12" t="s">
        <v>26</v>
      </c>
    </row>
    <row r="13" spans="1:15" ht="15" customHeight="1" x14ac:dyDescent="0.25">
      <c r="A13" s="51">
        <v>6</v>
      </c>
      <c r="B13" s="51"/>
      <c r="C13" s="51" t="s">
        <v>165</v>
      </c>
      <c r="D13" s="13" t="s">
        <v>27</v>
      </c>
      <c r="E13" s="27" t="s">
        <v>26</v>
      </c>
      <c r="F13" s="12" t="s">
        <v>26</v>
      </c>
      <c r="G13" s="12" t="s">
        <v>26</v>
      </c>
      <c r="H13" s="27" t="s">
        <v>26</v>
      </c>
      <c r="I13" s="12" t="s">
        <v>26</v>
      </c>
      <c r="J13" s="12" t="s">
        <v>26</v>
      </c>
    </row>
    <row r="14" spans="1:15" ht="15" customHeight="1" x14ac:dyDescent="0.25">
      <c r="A14" s="51">
        <v>7</v>
      </c>
      <c r="B14" s="51"/>
      <c r="C14" s="51" t="s">
        <v>166</v>
      </c>
      <c r="D14" s="13" t="s">
        <v>28</v>
      </c>
      <c r="E14" s="27" t="s">
        <v>26</v>
      </c>
      <c r="F14" s="12" t="s">
        <v>26</v>
      </c>
      <c r="G14" s="12" t="s">
        <v>26</v>
      </c>
      <c r="H14" s="27" t="s">
        <v>26</v>
      </c>
      <c r="I14" s="12" t="s">
        <v>26</v>
      </c>
      <c r="J14" s="12" t="s">
        <v>26</v>
      </c>
    </row>
    <row r="15" spans="1:15" ht="15" customHeight="1" x14ac:dyDescent="0.25">
      <c r="A15" s="51">
        <v>8</v>
      </c>
      <c r="B15" s="51"/>
      <c r="C15" s="51" t="s">
        <v>167</v>
      </c>
      <c r="D15" s="13" t="s">
        <v>29</v>
      </c>
      <c r="E15" s="27" t="s">
        <v>26</v>
      </c>
      <c r="F15" s="12" t="s">
        <v>26</v>
      </c>
      <c r="G15" s="12" t="s">
        <v>26</v>
      </c>
      <c r="H15" s="27" t="s">
        <v>26</v>
      </c>
      <c r="I15" s="12" t="s">
        <v>26</v>
      </c>
      <c r="J15" s="12" t="s">
        <v>26</v>
      </c>
    </row>
    <row r="16" spans="1:15" ht="15" customHeight="1" x14ac:dyDescent="0.25">
      <c r="A16" s="51">
        <v>9</v>
      </c>
      <c r="B16" s="51"/>
      <c r="C16" s="51" t="s">
        <v>168</v>
      </c>
      <c r="D16" s="13" t="s">
        <v>30</v>
      </c>
      <c r="E16" s="27" t="s">
        <v>26</v>
      </c>
      <c r="F16" s="12" t="s">
        <v>26</v>
      </c>
      <c r="G16" s="12" t="s">
        <v>26</v>
      </c>
      <c r="H16" s="27" t="s">
        <v>26</v>
      </c>
      <c r="I16" s="12" t="s">
        <v>26</v>
      </c>
      <c r="J16" s="12" t="s">
        <v>26</v>
      </c>
    </row>
    <row r="17" spans="1:10" ht="15" customHeight="1" x14ac:dyDescent="0.25">
      <c r="A17" s="51">
        <v>10</v>
      </c>
      <c r="B17" s="51"/>
      <c r="C17" s="51" t="s">
        <v>169</v>
      </c>
      <c r="D17" s="13" t="s">
        <v>31</v>
      </c>
      <c r="E17" s="27" t="s">
        <v>26</v>
      </c>
      <c r="F17" s="12" t="s">
        <v>26</v>
      </c>
      <c r="G17" s="12" t="s">
        <v>26</v>
      </c>
      <c r="H17" s="27" t="s">
        <v>26</v>
      </c>
      <c r="I17" s="12" t="s">
        <v>26</v>
      </c>
      <c r="J17" s="12" t="s">
        <v>26</v>
      </c>
    </row>
    <row r="18" spans="1:10" ht="15" customHeight="1" x14ac:dyDescent="0.25">
      <c r="A18" s="51">
        <v>11</v>
      </c>
      <c r="B18" s="51"/>
      <c r="C18" s="51" t="s">
        <v>170</v>
      </c>
      <c r="D18" s="13" t="s">
        <v>32</v>
      </c>
      <c r="E18" s="27" t="s">
        <v>26</v>
      </c>
      <c r="F18" s="12" t="s">
        <v>26</v>
      </c>
      <c r="G18" s="12" t="s">
        <v>26</v>
      </c>
      <c r="H18" s="27" t="s">
        <v>26</v>
      </c>
      <c r="I18" s="12" t="s">
        <v>26</v>
      </c>
      <c r="J18" s="12" t="s">
        <v>26</v>
      </c>
    </row>
    <row r="19" spans="1:10" ht="15" customHeight="1" x14ac:dyDescent="0.25">
      <c r="A19" s="51">
        <v>12</v>
      </c>
      <c r="B19" s="51"/>
      <c r="C19" s="51" t="s">
        <v>171</v>
      </c>
      <c r="D19" s="13" t="s">
        <v>33</v>
      </c>
      <c r="E19" s="27" t="s">
        <v>26</v>
      </c>
      <c r="F19" s="12" t="s">
        <v>26</v>
      </c>
      <c r="G19" s="12" t="s">
        <v>26</v>
      </c>
      <c r="H19" s="27" t="s">
        <v>26</v>
      </c>
      <c r="I19" s="12" t="s">
        <v>26</v>
      </c>
      <c r="J19" s="12" t="s">
        <v>26</v>
      </c>
    </row>
    <row r="20" spans="1:10" ht="15" customHeight="1" x14ac:dyDescent="0.25">
      <c r="A20" s="51">
        <v>13</v>
      </c>
      <c r="B20" s="51"/>
      <c r="C20" s="51" t="s">
        <v>172</v>
      </c>
      <c r="D20" s="13" t="s">
        <v>34</v>
      </c>
      <c r="E20" s="27" t="s">
        <v>26</v>
      </c>
      <c r="F20" s="12" t="s">
        <v>26</v>
      </c>
      <c r="G20" s="12" t="s">
        <v>26</v>
      </c>
      <c r="H20" s="27" t="s">
        <v>26</v>
      </c>
      <c r="I20" s="12" t="s">
        <v>26</v>
      </c>
      <c r="J20" s="12" t="s">
        <v>26</v>
      </c>
    </row>
    <row r="21" spans="1:10" ht="15" customHeight="1" x14ac:dyDescent="0.25">
      <c r="A21" s="51">
        <v>14</v>
      </c>
      <c r="B21" s="51"/>
      <c r="C21" s="51" t="s">
        <v>173</v>
      </c>
      <c r="D21" s="13" t="s">
        <v>35</v>
      </c>
      <c r="E21" s="27">
        <v>1</v>
      </c>
      <c r="F21" s="12" t="s">
        <v>25</v>
      </c>
      <c r="G21" s="12" t="s">
        <v>25</v>
      </c>
      <c r="H21" s="27">
        <v>4</v>
      </c>
      <c r="I21" s="12">
        <v>6.0709999999999997</v>
      </c>
      <c r="J21" s="12">
        <v>55.427441937077923</v>
      </c>
    </row>
    <row r="22" spans="1:10" ht="15" customHeight="1" x14ac:dyDescent="0.25">
      <c r="A22" s="51">
        <v>15</v>
      </c>
      <c r="B22" s="51"/>
      <c r="C22" s="51" t="s">
        <v>174</v>
      </c>
      <c r="D22" s="13" t="s">
        <v>36</v>
      </c>
      <c r="E22" s="27">
        <v>1</v>
      </c>
      <c r="F22" s="12" t="s">
        <v>25</v>
      </c>
      <c r="G22" s="12" t="s">
        <v>25</v>
      </c>
      <c r="H22" s="27" t="s">
        <v>26</v>
      </c>
      <c r="I22" s="12" t="s">
        <v>26</v>
      </c>
      <c r="J22" s="12" t="s">
        <v>26</v>
      </c>
    </row>
    <row r="23" spans="1:10" ht="15" customHeight="1" x14ac:dyDescent="0.25">
      <c r="A23" s="51">
        <v>16</v>
      </c>
      <c r="B23" s="51"/>
      <c r="C23" s="51" t="s">
        <v>175</v>
      </c>
      <c r="D23" s="13" t="s">
        <v>37</v>
      </c>
      <c r="E23" s="27" t="s">
        <v>26</v>
      </c>
      <c r="F23" s="12" t="s">
        <v>26</v>
      </c>
      <c r="G23" s="12" t="s">
        <v>26</v>
      </c>
      <c r="H23" s="27" t="s">
        <v>26</v>
      </c>
      <c r="I23" s="12" t="s">
        <v>26</v>
      </c>
      <c r="J23" s="12" t="s">
        <v>26</v>
      </c>
    </row>
    <row r="24" spans="1:10" ht="15" customHeight="1" x14ac:dyDescent="0.25">
      <c r="A24" s="51">
        <v>17</v>
      </c>
      <c r="B24" s="51"/>
      <c r="C24" s="51" t="s">
        <v>176</v>
      </c>
      <c r="D24" s="13" t="s">
        <v>38</v>
      </c>
      <c r="E24" s="27" t="s">
        <v>26</v>
      </c>
      <c r="F24" s="12" t="s">
        <v>26</v>
      </c>
      <c r="G24" s="12" t="s">
        <v>26</v>
      </c>
      <c r="H24" s="27" t="s">
        <v>26</v>
      </c>
      <c r="I24" s="12" t="s">
        <v>26</v>
      </c>
      <c r="J24" s="12" t="s">
        <v>26</v>
      </c>
    </row>
    <row r="25" spans="1:10" ht="15" customHeight="1" x14ac:dyDescent="0.25">
      <c r="A25" s="51">
        <v>18</v>
      </c>
      <c r="B25" s="51"/>
      <c r="C25" s="51" t="s">
        <v>177</v>
      </c>
      <c r="D25" s="13" t="s">
        <v>39</v>
      </c>
      <c r="E25" s="27" t="s">
        <v>26</v>
      </c>
      <c r="F25" s="12" t="s">
        <v>26</v>
      </c>
      <c r="G25" s="12" t="s">
        <v>26</v>
      </c>
      <c r="H25" s="27">
        <v>1</v>
      </c>
      <c r="I25" s="12" t="s">
        <v>25</v>
      </c>
      <c r="J25" s="12" t="s">
        <v>25</v>
      </c>
    </row>
    <row r="26" spans="1:10" ht="15" customHeight="1" x14ac:dyDescent="0.25">
      <c r="A26" s="51">
        <v>19</v>
      </c>
      <c r="B26" s="51"/>
      <c r="C26" s="51" t="s">
        <v>178</v>
      </c>
      <c r="D26" s="13" t="s">
        <v>40</v>
      </c>
      <c r="E26" s="27" t="s">
        <v>26</v>
      </c>
      <c r="F26" s="12" t="s">
        <v>26</v>
      </c>
      <c r="G26" s="12" t="s">
        <v>26</v>
      </c>
      <c r="H26" s="27">
        <v>3</v>
      </c>
      <c r="I26" s="12">
        <v>1.5499999999999998</v>
      </c>
      <c r="J26" s="12">
        <v>200</v>
      </c>
    </row>
    <row r="27" spans="1:10" ht="15" customHeight="1" x14ac:dyDescent="0.25">
      <c r="A27" s="51">
        <v>20</v>
      </c>
      <c r="B27" s="51"/>
      <c r="C27" s="51" t="s">
        <v>179</v>
      </c>
      <c r="D27" s="13" t="s">
        <v>41</v>
      </c>
      <c r="E27" s="27">
        <v>1</v>
      </c>
      <c r="F27" s="12" t="s">
        <v>25</v>
      </c>
      <c r="G27" s="12" t="s">
        <v>25</v>
      </c>
      <c r="H27" s="27">
        <v>1</v>
      </c>
      <c r="I27" s="12" t="s">
        <v>25</v>
      </c>
      <c r="J27" s="12" t="s">
        <v>25</v>
      </c>
    </row>
    <row r="28" spans="1:10" ht="15" customHeight="1" x14ac:dyDescent="0.25">
      <c r="A28" s="51">
        <v>21</v>
      </c>
      <c r="B28" s="51"/>
      <c r="C28" s="51" t="s">
        <v>180</v>
      </c>
      <c r="D28" s="13" t="s">
        <v>42</v>
      </c>
      <c r="E28" s="27" t="s">
        <v>26</v>
      </c>
      <c r="F28" s="12" t="s">
        <v>26</v>
      </c>
      <c r="G28" s="12" t="s">
        <v>26</v>
      </c>
      <c r="H28" s="27" t="s">
        <v>26</v>
      </c>
      <c r="I28" s="12" t="s">
        <v>26</v>
      </c>
      <c r="J28" s="12" t="s">
        <v>26</v>
      </c>
    </row>
    <row r="29" spans="1:10" ht="15" customHeight="1" x14ac:dyDescent="0.25">
      <c r="A29" s="51">
        <v>22</v>
      </c>
      <c r="B29" s="51"/>
      <c r="C29" s="51" t="s">
        <v>181</v>
      </c>
      <c r="D29" s="13" t="s">
        <v>43</v>
      </c>
      <c r="E29" s="27" t="s">
        <v>26</v>
      </c>
      <c r="F29" s="12" t="s">
        <v>26</v>
      </c>
      <c r="G29" s="12" t="s">
        <v>26</v>
      </c>
      <c r="H29" s="27" t="s">
        <v>26</v>
      </c>
      <c r="I29" s="12" t="s">
        <v>26</v>
      </c>
      <c r="J29" s="12" t="s">
        <v>26</v>
      </c>
    </row>
    <row r="30" spans="1:10" ht="15" customHeight="1" x14ac:dyDescent="0.25">
      <c r="A30" s="51">
        <v>23</v>
      </c>
      <c r="B30" s="51"/>
      <c r="C30" s="51" t="s">
        <v>182</v>
      </c>
      <c r="D30" s="13" t="s">
        <v>44</v>
      </c>
      <c r="E30" s="27" t="s">
        <v>26</v>
      </c>
      <c r="F30" s="12" t="s">
        <v>26</v>
      </c>
      <c r="G30" s="12" t="s">
        <v>26</v>
      </c>
      <c r="H30" s="27" t="s">
        <v>26</v>
      </c>
      <c r="I30" s="12" t="s">
        <v>26</v>
      </c>
      <c r="J30" s="12" t="s">
        <v>26</v>
      </c>
    </row>
    <row r="31" spans="1:10" ht="15" customHeight="1" x14ac:dyDescent="0.25">
      <c r="A31" s="51">
        <v>24</v>
      </c>
      <c r="B31" s="51"/>
      <c r="C31" s="51" t="s">
        <v>183</v>
      </c>
      <c r="D31" s="13" t="s">
        <v>45</v>
      </c>
      <c r="E31" s="27" t="s">
        <v>26</v>
      </c>
      <c r="F31" s="12" t="s">
        <v>26</v>
      </c>
      <c r="G31" s="12" t="s">
        <v>26</v>
      </c>
      <c r="H31" s="27" t="s">
        <v>26</v>
      </c>
      <c r="I31" s="12" t="s">
        <v>26</v>
      </c>
      <c r="J31" s="12" t="s">
        <v>26</v>
      </c>
    </row>
    <row r="32" spans="1:10" ht="15" customHeight="1" x14ac:dyDescent="0.25">
      <c r="A32" s="51">
        <v>25</v>
      </c>
      <c r="B32" s="51"/>
      <c r="C32" s="51" t="s">
        <v>184</v>
      </c>
      <c r="D32" s="13" t="s">
        <v>46</v>
      </c>
      <c r="E32" s="27" t="s">
        <v>26</v>
      </c>
      <c r="F32" s="12" t="s">
        <v>26</v>
      </c>
      <c r="G32" s="12" t="s">
        <v>26</v>
      </c>
      <c r="H32" s="27" t="s">
        <v>26</v>
      </c>
      <c r="I32" s="12" t="s">
        <v>26</v>
      </c>
      <c r="J32" s="12" t="s">
        <v>26</v>
      </c>
    </row>
    <row r="33" spans="1:10" ht="15" customHeight="1" x14ac:dyDescent="0.25">
      <c r="A33" s="51">
        <v>26</v>
      </c>
      <c r="B33" s="51"/>
      <c r="C33" s="51" t="s">
        <v>185</v>
      </c>
      <c r="D33" s="13" t="s">
        <v>47</v>
      </c>
      <c r="E33" s="27" t="s">
        <v>26</v>
      </c>
      <c r="F33" s="12" t="s">
        <v>26</v>
      </c>
      <c r="G33" s="12" t="s">
        <v>26</v>
      </c>
      <c r="H33" s="27" t="s">
        <v>26</v>
      </c>
      <c r="I33" s="12" t="s">
        <v>26</v>
      </c>
      <c r="J33" s="12" t="s">
        <v>26</v>
      </c>
    </row>
    <row r="34" spans="1:10" ht="15" customHeight="1" x14ac:dyDescent="0.25">
      <c r="A34" s="51">
        <v>27</v>
      </c>
      <c r="B34" s="51"/>
      <c r="C34" s="51" t="s">
        <v>186</v>
      </c>
      <c r="D34" s="13" t="s">
        <v>48</v>
      </c>
      <c r="E34" s="27" t="s">
        <v>26</v>
      </c>
      <c r="F34" s="12" t="s">
        <v>26</v>
      </c>
      <c r="G34" s="12" t="s">
        <v>26</v>
      </c>
      <c r="H34" s="27">
        <v>1</v>
      </c>
      <c r="I34" s="12" t="s">
        <v>25</v>
      </c>
      <c r="J34" s="12" t="s">
        <v>25</v>
      </c>
    </row>
    <row r="35" spans="1:10" ht="15" customHeight="1" x14ac:dyDescent="0.25">
      <c r="A35" s="51">
        <v>28</v>
      </c>
      <c r="B35" s="51"/>
      <c r="C35" s="51" t="s">
        <v>187</v>
      </c>
      <c r="D35" s="13" t="s">
        <v>49</v>
      </c>
      <c r="E35" s="27" t="s">
        <v>26</v>
      </c>
      <c r="F35" s="12" t="s">
        <v>26</v>
      </c>
      <c r="G35" s="12" t="s">
        <v>26</v>
      </c>
      <c r="H35" s="27" t="s">
        <v>26</v>
      </c>
      <c r="I35" s="12" t="s">
        <v>26</v>
      </c>
      <c r="J35" s="12" t="s">
        <v>26</v>
      </c>
    </row>
    <row r="36" spans="1:10" ht="15" customHeight="1" x14ac:dyDescent="0.25">
      <c r="A36" s="51">
        <v>29</v>
      </c>
      <c r="B36" s="51"/>
      <c r="C36" s="51" t="s">
        <v>188</v>
      </c>
      <c r="D36" s="13" t="s">
        <v>50</v>
      </c>
      <c r="E36" s="27" t="s">
        <v>26</v>
      </c>
      <c r="F36" s="12" t="s">
        <v>26</v>
      </c>
      <c r="G36" s="12" t="s">
        <v>26</v>
      </c>
      <c r="H36" s="27" t="s">
        <v>26</v>
      </c>
      <c r="I36" s="12" t="s">
        <v>26</v>
      </c>
      <c r="J36" s="12" t="s">
        <v>26</v>
      </c>
    </row>
    <row r="37" spans="1:10" ht="15" customHeight="1" x14ac:dyDescent="0.25">
      <c r="A37" s="51">
        <v>30</v>
      </c>
      <c r="B37" s="51"/>
      <c r="C37" s="51" t="s">
        <v>189</v>
      </c>
      <c r="D37" s="13" t="s">
        <v>51</v>
      </c>
      <c r="E37" s="27" t="s">
        <v>26</v>
      </c>
      <c r="F37" s="12" t="s">
        <v>26</v>
      </c>
      <c r="G37" s="12" t="s">
        <v>26</v>
      </c>
      <c r="H37" s="27" t="s">
        <v>26</v>
      </c>
      <c r="I37" s="12" t="s">
        <v>26</v>
      </c>
      <c r="J37" s="12" t="s">
        <v>26</v>
      </c>
    </row>
    <row r="38" spans="1:10" ht="15.75" x14ac:dyDescent="0.25">
      <c r="A38" s="51">
        <v>32</v>
      </c>
      <c r="B38" s="51"/>
      <c r="C38" s="51" t="s">
        <v>191</v>
      </c>
      <c r="D38" s="13" t="s">
        <v>52</v>
      </c>
      <c r="E38" s="27" t="s">
        <v>26</v>
      </c>
      <c r="F38" s="12" t="s">
        <v>26</v>
      </c>
      <c r="G38" s="12" t="s">
        <v>26</v>
      </c>
      <c r="H38" s="27" t="s">
        <v>26</v>
      </c>
      <c r="I38" s="12" t="s">
        <v>26</v>
      </c>
      <c r="J38" s="12" t="s">
        <v>26</v>
      </c>
    </row>
    <row r="39" spans="1:10" ht="15.75" x14ac:dyDescent="0.25">
      <c r="A39" s="51">
        <v>33</v>
      </c>
      <c r="B39" s="51"/>
      <c r="C39" s="51" t="s">
        <v>192</v>
      </c>
      <c r="D39" s="11" t="s">
        <v>53</v>
      </c>
      <c r="E39" s="27">
        <v>1</v>
      </c>
      <c r="F39" s="12" t="s">
        <v>25</v>
      </c>
      <c r="G39" s="12" t="s">
        <v>26</v>
      </c>
      <c r="H39" s="27" t="s">
        <v>26</v>
      </c>
      <c r="I39" s="12" t="s">
        <v>26</v>
      </c>
      <c r="J39" s="12" t="s">
        <v>26</v>
      </c>
    </row>
    <row r="40" spans="1:10" ht="15.75" x14ac:dyDescent="0.25">
      <c r="A40" s="51">
        <v>34</v>
      </c>
      <c r="B40" s="51"/>
      <c r="C40" s="51" t="s">
        <v>193</v>
      </c>
      <c r="D40" s="13" t="s">
        <v>54</v>
      </c>
      <c r="E40" s="27">
        <v>1</v>
      </c>
      <c r="F40" s="12" t="s">
        <v>25</v>
      </c>
      <c r="G40" s="12" t="s">
        <v>26</v>
      </c>
      <c r="H40" s="27" t="s">
        <v>26</v>
      </c>
      <c r="I40" s="12" t="s">
        <v>26</v>
      </c>
      <c r="J40" s="12" t="s">
        <v>26</v>
      </c>
    </row>
    <row r="41" spans="1:10" ht="15.75" x14ac:dyDescent="0.25">
      <c r="A41" s="51">
        <v>35</v>
      </c>
      <c r="B41" s="51"/>
      <c r="C41" s="51" t="s">
        <v>194</v>
      </c>
      <c r="D41" s="13" t="s">
        <v>55</v>
      </c>
      <c r="E41" s="27" t="s">
        <v>26</v>
      </c>
      <c r="F41" s="12" t="s">
        <v>26</v>
      </c>
      <c r="G41" s="12" t="s">
        <v>26</v>
      </c>
      <c r="H41" s="27" t="s">
        <v>26</v>
      </c>
      <c r="I41" s="12" t="s">
        <v>26</v>
      </c>
      <c r="J41" s="12" t="s">
        <v>26</v>
      </c>
    </row>
    <row r="42" spans="1:10" ht="15.75" x14ac:dyDescent="0.25">
      <c r="A42" s="51">
        <v>36</v>
      </c>
      <c r="B42" s="51"/>
      <c r="C42" s="51" t="s">
        <v>195</v>
      </c>
      <c r="D42" s="13" t="s">
        <v>56</v>
      </c>
      <c r="E42" s="27" t="s">
        <v>26</v>
      </c>
      <c r="F42" s="12" t="s">
        <v>26</v>
      </c>
      <c r="G42" s="12" t="s">
        <v>26</v>
      </c>
      <c r="H42" s="27" t="s">
        <v>26</v>
      </c>
      <c r="I42" s="12" t="s">
        <v>26</v>
      </c>
      <c r="J42" s="12" t="s">
        <v>26</v>
      </c>
    </row>
    <row r="43" spans="1:10" ht="15.75" x14ac:dyDescent="0.25">
      <c r="D43" s="14" t="s">
        <v>57</v>
      </c>
      <c r="E43" s="27" t="s">
        <v>26</v>
      </c>
      <c r="F43" s="12" t="s">
        <v>26</v>
      </c>
      <c r="G43" s="12" t="s">
        <v>26</v>
      </c>
      <c r="H43" s="27" t="s">
        <v>26</v>
      </c>
      <c r="I43" s="12" t="s">
        <v>26</v>
      </c>
      <c r="J43" s="12" t="s">
        <v>26</v>
      </c>
    </row>
    <row r="44" spans="1:10" ht="15.75" x14ac:dyDescent="0.25">
      <c r="D44" s="13" t="s">
        <v>58</v>
      </c>
      <c r="E44" s="27" t="s">
        <v>26</v>
      </c>
      <c r="F44" s="12" t="s">
        <v>26</v>
      </c>
      <c r="G44" s="12" t="s">
        <v>26</v>
      </c>
      <c r="H44" s="27" t="s">
        <v>26</v>
      </c>
      <c r="I44" s="12" t="s">
        <v>26</v>
      </c>
      <c r="J44" s="12" t="s">
        <v>26</v>
      </c>
    </row>
  </sheetData>
  <mergeCells count="5">
    <mergeCell ref="E1:J1"/>
    <mergeCell ref="D3:J3"/>
    <mergeCell ref="D4:D5"/>
    <mergeCell ref="E4:G4"/>
    <mergeCell ref="H4:J4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Q44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33" style="1" bestFit="1" customWidth="1"/>
    <col min="5" max="5" width="12.59765625" style="1" customWidth="1"/>
    <col min="6" max="6" width="9.19921875" style="1" customWidth="1"/>
    <col min="7" max="7" width="8.69921875" style="1" customWidth="1"/>
    <col min="8" max="8" width="8.19921875" style="1" customWidth="1"/>
    <col min="9" max="9" width="11.8984375" style="1" customWidth="1"/>
    <col min="10" max="10" width="9.59765625" style="1" customWidth="1"/>
    <col min="11" max="11" width="8.59765625" style="1" customWidth="1"/>
    <col min="12" max="12" width="7.5" style="1" customWidth="1"/>
    <col min="13" max="16384" width="8.796875" style="3"/>
  </cols>
  <sheetData>
    <row r="1" spans="1:17" ht="93" customHeight="1" x14ac:dyDescent="0.25">
      <c r="E1" s="309" t="s">
        <v>819</v>
      </c>
      <c r="F1" s="309"/>
      <c r="G1" s="309"/>
      <c r="H1" s="309"/>
      <c r="I1" s="309"/>
      <c r="J1" s="309"/>
      <c r="K1" s="309"/>
      <c r="L1" s="309"/>
      <c r="M1" s="2"/>
    </row>
    <row r="2" spans="1:17" ht="25.5" hidden="1" x14ac:dyDescent="0.2">
      <c r="D2" s="60" t="s">
        <v>0</v>
      </c>
      <c r="E2" s="60"/>
      <c r="F2" s="60"/>
      <c r="G2" s="60"/>
      <c r="H2" s="60"/>
      <c r="I2" s="60"/>
      <c r="J2" s="60"/>
      <c r="K2" s="60"/>
      <c r="L2" s="60"/>
    </row>
    <row r="3" spans="1:17" ht="12.75" x14ac:dyDescent="0.2">
      <c r="D3" s="310" t="s">
        <v>197</v>
      </c>
      <c r="E3" s="310"/>
      <c r="F3" s="310"/>
      <c r="G3" s="310"/>
      <c r="H3" s="310"/>
      <c r="I3" s="310"/>
      <c r="J3" s="310"/>
      <c r="K3" s="310"/>
      <c r="L3" s="310"/>
    </row>
    <row r="4" spans="1:17" ht="25.5" customHeight="1" x14ac:dyDescent="0.3">
      <c r="D4" s="367"/>
      <c r="E4" s="364" t="s">
        <v>253</v>
      </c>
      <c r="F4" s="365"/>
      <c r="G4" s="365"/>
      <c r="H4" s="366"/>
      <c r="I4" s="364" t="s">
        <v>254</v>
      </c>
      <c r="J4" s="365"/>
      <c r="K4" s="365"/>
      <c r="L4" s="366"/>
      <c r="N4" s="64"/>
      <c r="O4" s="64"/>
      <c r="P4" s="64"/>
    </row>
    <row r="5" spans="1:17" ht="18.75" x14ac:dyDescent="0.3">
      <c r="D5" s="368"/>
      <c r="E5" s="370" t="s">
        <v>201</v>
      </c>
      <c r="F5" s="372" t="s">
        <v>64</v>
      </c>
      <c r="G5" s="373"/>
      <c r="H5" s="374"/>
      <c r="I5" s="370" t="s">
        <v>201</v>
      </c>
      <c r="J5" s="372" t="s">
        <v>64</v>
      </c>
      <c r="K5" s="373"/>
      <c r="L5" s="374"/>
      <c r="N5" s="64"/>
      <c r="O5" s="64"/>
      <c r="P5" s="64"/>
    </row>
    <row r="6" spans="1:17" ht="14.65" customHeight="1" x14ac:dyDescent="0.3">
      <c r="D6" s="369"/>
      <c r="E6" s="371"/>
      <c r="F6" s="65" t="s">
        <v>255</v>
      </c>
      <c r="G6" s="65" t="s">
        <v>256</v>
      </c>
      <c r="H6" s="65" t="s">
        <v>257</v>
      </c>
      <c r="I6" s="371"/>
      <c r="J6" s="65" t="s">
        <v>255</v>
      </c>
      <c r="K6" s="65" t="s">
        <v>256</v>
      </c>
      <c r="L6" s="65" t="s">
        <v>257</v>
      </c>
      <c r="N6" s="64"/>
      <c r="O6" s="64"/>
      <c r="P6" s="64"/>
    </row>
    <row r="7" spans="1:17" ht="38.25" hidden="1" x14ac:dyDescent="0.3">
      <c r="D7" s="66"/>
      <c r="E7" s="67" t="s">
        <v>258</v>
      </c>
      <c r="F7" s="65" t="s">
        <v>259</v>
      </c>
      <c r="G7" s="65" t="s">
        <v>260</v>
      </c>
      <c r="H7" s="65" t="s">
        <v>261</v>
      </c>
      <c r="I7" s="67" t="s">
        <v>262</v>
      </c>
      <c r="J7" s="65" t="s">
        <v>263</v>
      </c>
      <c r="K7" s="65" t="s">
        <v>264</v>
      </c>
      <c r="L7" s="65" t="s">
        <v>265</v>
      </c>
      <c r="N7" s="64"/>
      <c r="O7" s="64"/>
      <c r="P7" s="64"/>
    </row>
    <row r="8" spans="1:17" ht="18.75" x14ac:dyDescent="0.3">
      <c r="D8" s="68"/>
      <c r="E8" s="69">
        <v>1</v>
      </c>
      <c r="F8" s="69">
        <v>2</v>
      </c>
      <c r="G8" s="69">
        <v>3</v>
      </c>
      <c r="H8" s="69">
        <v>4</v>
      </c>
      <c r="I8" s="69">
        <v>5</v>
      </c>
      <c r="J8" s="69">
        <v>6</v>
      </c>
      <c r="K8" s="69">
        <v>7</v>
      </c>
      <c r="L8" s="69">
        <v>8</v>
      </c>
      <c r="M8" s="70"/>
      <c r="N8" s="70"/>
      <c r="O8" s="70"/>
      <c r="P8" s="70"/>
      <c r="Q8" s="70"/>
    </row>
    <row r="9" spans="1:17" s="50" customFormat="1" ht="15.75" x14ac:dyDescent="0.25">
      <c r="A9" s="49">
        <v>1</v>
      </c>
      <c r="B9" s="49"/>
      <c r="C9" s="49" t="s">
        <v>160</v>
      </c>
      <c r="D9" s="9" t="s">
        <v>21</v>
      </c>
      <c r="E9" s="26">
        <v>4924</v>
      </c>
      <c r="F9" s="26">
        <v>54</v>
      </c>
      <c r="G9" s="26">
        <v>2590</v>
      </c>
      <c r="H9" s="26">
        <v>2388</v>
      </c>
      <c r="I9" s="10">
        <v>184025.12</v>
      </c>
      <c r="J9" s="10">
        <v>21522</v>
      </c>
      <c r="K9" s="10">
        <v>101524.38999999998</v>
      </c>
      <c r="L9" s="10">
        <v>60978.73</v>
      </c>
    </row>
    <row r="10" spans="1:17" ht="15" customHeight="1" x14ac:dyDescent="0.25">
      <c r="A10" s="51">
        <v>3</v>
      </c>
      <c r="B10" s="51"/>
      <c r="C10" s="51" t="s">
        <v>162</v>
      </c>
      <c r="D10" s="11" t="s">
        <v>22</v>
      </c>
      <c r="E10" s="27">
        <v>4924</v>
      </c>
      <c r="F10" s="27">
        <v>54</v>
      </c>
      <c r="G10" s="27">
        <v>2590</v>
      </c>
      <c r="H10" s="27">
        <v>2388</v>
      </c>
      <c r="I10" s="12">
        <v>184025.12</v>
      </c>
      <c r="J10" s="12">
        <v>21522</v>
      </c>
      <c r="K10" s="12">
        <v>101524.38999999998</v>
      </c>
      <c r="L10" s="12">
        <v>60978.73</v>
      </c>
    </row>
    <row r="11" spans="1:17" ht="15" customHeight="1" x14ac:dyDescent="0.25">
      <c r="A11" s="51">
        <v>4</v>
      </c>
      <c r="B11" s="51"/>
      <c r="C11" s="51" t="s">
        <v>163</v>
      </c>
      <c r="D11" s="13" t="s">
        <v>23</v>
      </c>
      <c r="E11" s="27">
        <v>31</v>
      </c>
      <c r="F11" s="27">
        <v>1</v>
      </c>
      <c r="G11" s="27">
        <v>29</v>
      </c>
      <c r="H11" s="27">
        <v>1</v>
      </c>
      <c r="I11" s="12">
        <v>1613</v>
      </c>
      <c r="J11" s="12" t="s">
        <v>25</v>
      </c>
      <c r="K11" s="12">
        <v>1601</v>
      </c>
      <c r="L11" s="12" t="s">
        <v>25</v>
      </c>
    </row>
    <row r="12" spans="1:17" ht="15" customHeight="1" x14ac:dyDescent="0.25">
      <c r="A12" s="51">
        <v>5</v>
      </c>
      <c r="B12" s="51"/>
      <c r="C12" s="51" t="s">
        <v>164</v>
      </c>
      <c r="D12" s="13" t="s">
        <v>24</v>
      </c>
      <c r="E12" s="27">
        <v>8</v>
      </c>
      <c r="F12" s="27">
        <v>1</v>
      </c>
      <c r="G12" s="27">
        <v>6</v>
      </c>
      <c r="H12" s="27">
        <v>1</v>
      </c>
      <c r="I12" s="12">
        <v>1041</v>
      </c>
      <c r="J12" s="12" t="s">
        <v>25</v>
      </c>
      <c r="K12" s="12">
        <v>321</v>
      </c>
      <c r="L12" s="12" t="s">
        <v>25</v>
      </c>
    </row>
    <row r="13" spans="1:17" ht="15" customHeight="1" x14ac:dyDescent="0.25">
      <c r="A13" s="51">
        <v>6</v>
      </c>
      <c r="B13" s="51"/>
      <c r="C13" s="51" t="s">
        <v>165</v>
      </c>
      <c r="D13" s="13" t="s">
        <v>27</v>
      </c>
      <c r="E13" s="27">
        <v>25</v>
      </c>
      <c r="F13" s="27">
        <v>4</v>
      </c>
      <c r="G13" s="27">
        <v>15</v>
      </c>
      <c r="H13" s="27">
        <v>8</v>
      </c>
      <c r="I13" s="12">
        <v>2427</v>
      </c>
      <c r="J13" s="12">
        <v>430</v>
      </c>
      <c r="K13" s="12">
        <v>1677</v>
      </c>
      <c r="L13" s="12">
        <v>320</v>
      </c>
    </row>
    <row r="14" spans="1:17" ht="15" customHeight="1" x14ac:dyDescent="0.25">
      <c r="A14" s="51">
        <v>7</v>
      </c>
      <c r="B14" s="51"/>
      <c r="C14" s="51" t="s">
        <v>166</v>
      </c>
      <c r="D14" s="13" t="s">
        <v>28</v>
      </c>
      <c r="E14" s="27">
        <v>124</v>
      </c>
      <c r="F14" s="27">
        <v>1</v>
      </c>
      <c r="G14" s="27">
        <v>46</v>
      </c>
      <c r="H14" s="27">
        <v>77</v>
      </c>
      <c r="I14" s="12">
        <v>10886</v>
      </c>
      <c r="J14" s="12" t="s">
        <v>25</v>
      </c>
      <c r="K14" s="12" t="s">
        <v>25</v>
      </c>
      <c r="L14" s="12">
        <v>7740</v>
      </c>
    </row>
    <row r="15" spans="1:17" ht="15" customHeight="1" x14ac:dyDescent="0.25">
      <c r="A15" s="51">
        <v>8</v>
      </c>
      <c r="B15" s="51"/>
      <c r="C15" s="51" t="s">
        <v>167</v>
      </c>
      <c r="D15" s="13" t="s">
        <v>29</v>
      </c>
      <c r="E15" s="27">
        <v>87</v>
      </c>
      <c r="F15" s="27">
        <v>7</v>
      </c>
      <c r="G15" s="27">
        <v>62</v>
      </c>
      <c r="H15" s="27">
        <v>22</v>
      </c>
      <c r="I15" s="12">
        <v>2145.8500000000004</v>
      </c>
      <c r="J15" s="12">
        <v>477</v>
      </c>
      <c r="K15" s="12">
        <v>1285</v>
      </c>
      <c r="L15" s="12">
        <v>383.85</v>
      </c>
    </row>
    <row r="16" spans="1:17" ht="15" customHeight="1" x14ac:dyDescent="0.25">
      <c r="A16" s="51">
        <v>9</v>
      </c>
      <c r="B16" s="51"/>
      <c r="C16" s="51" t="s">
        <v>168</v>
      </c>
      <c r="D16" s="13" t="s">
        <v>30</v>
      </c>
      <c r="E16" s="27">
        <v>503</v>
      </c>
      <c r="F16" s="27">
        <v>3</v>
      </c>
      <c r="G16" s="27">
        <v>380</v>
      </c>
      <c r="H16" s="27">
        <v>150</v>
      </c>
      <c r="I16" s="12">
        <v>35448.909999999996</v>
      </c>
      <c r="J16" s="12">
        <v>4250</v>
      </c>
      <c r="K16" s="12">
        <v>18730.009999999998</v>
      </c>
      <c r="L16" s="12">
        <v>12468.9</v>
      </c>
    </row>
    <row r="17" spans="1:12" ht="15" customHeight="1" x14ac:dyDescent="0.25">
      <c r="A17" s="51">
        <v>10</v>
      </c>
      <c r="B17" s="51"/>
      <c r="C17" s="51" t="s">
        <v>169</v>
      </c>
      <c r="D17" s="13" t="s">
        <v>31</v>
      </c>
      <c r="E17" s="27">
        <v>208</v>
      </c>
      <c r="F17" s="27">
        <v>1</v>
      </c>
      <c r="G17" s="27">
        <v>194</v>
      </c>
      <c r="H17" s="27">
        <v>13</v>
      </c>
      <c r="I17" s="12">
        <v>3491</v>
      </c>
      <c r="J17" s="12" t="s">
        <v>25</v>
      </c>
      <c r="K17" s="12">
        <v>3206</v>
      </c>
      <c r="L17" s="12" t="s">
        <v>25</v>
      </c>
    </row>
    <row r="18" spans="1:12" ht="15" customHeight="1" x14ac:dyDescent="0.25">
      <c r="A18" s="51">
        <v>11</v>
      </c>
      <c r="B18" s="51"/>
      <c r="C18" s="51" t="s">
        <v>170</v>
      </c>
      <c r="D18" s="13" t="s">
        <v>32</v>
      </c>
      <c r="E18" s="27">
        <v>18</v>
      </c>
      <c r="F18" s="27" t="s">
        <v>26</v>
      </c>
      <c r="G18" s="27">
        <v>18</v>
      </c>
      <c r="H18" s="27" t="s">
        <v>26</v>
      </c>
      <c r="I18" s="12">
        <v>2082</v>
      </c>
      <c r="J18" s="12" t="s">
        <v>26</v>
      </c>
      <c r="K18" s="12">
        <v>2082</v>
      </c>
      <c r="L18" s="12" t="s">
        <v>26</v>
      </c>
    </row>
    <row r="19" spans="1:12" ht="15" customHeight="1" x14ac:dyDescent="0.25">
      <c r="A19" s="51">
        <v>12</v>
      </c>
      <c r="B19" s="51"/>
      <c r="C19" s="51" t="s">
        <v>171</v>
      </c>
      <c r="D19" s="13" t="s">
        <v>33</v>
      </c>
      <c r="E19" s="27">
        <v>20</v>
      </c>
      <c r="F19" s="27" t="s">
        <v>26</v>
      </c>
      <c r="G19" s="27">
        <v>20</v>
      </c>
      <c r="H19" s="27" t="s">
        <v>26</v>
      </c>
      <c r="I19" s="12">
        <v>646</v>
      </c>
      <c r="J19" s="12" t="s">
        <v>26</v>
      </c>
      <c r="K19" s="12">
        <v>646</v>
      </c>
      <c r="L19" s="12" t="s">
        <v>26</v>
      </c>
    </row>
    <row r="20" spans="1:12" ht="15" customHeight="1" x14ac:dyDescent="0.25">
      <c r="A20" s="51">
        <v>13</v>
      </c>
      <c r="B20" s="51"/>
      <c r="C20" s="51" t="s">
        <v>172</v>
      </c>
      <c r="D20" s="13" t="s">
        <v>34</v>
      </c>
      <c r="E20" s="27">
        <v>41</v>
      </c>
      <c r="F20" s="27">
        <v>4</v>
      </c>
      <c r="G20" s="27">
        <v>35</v>
      </c>
      <c r="H20" s="27">
        <v>3</v>
      </c>
      <c r="I20" s="12">
        <v>8443</v>
      </c>
      <c r="J20" s="12">
        <v>7818</v>
      </c>
      <c r="K20" s="12">
        <v>497</v>
      </c>
      <c r="L20" s="12">
        <v>128</v>
      </c>
    </row>
    <row r="21" spans="1:12" ht="15" customHeight="1" x14ac:dyDescent="0.25">
      <c r="A21" s="51">
        <v>14</v>
      </c>
      <c r="B21" s="51"/>
      <c r="C21" s="51" t="s">
        <v>173</v>
      </c>
      <c r="D21" s="13" t="s">
        <v>35</v>
      </c>
      <c r="E21" s="27">
        <v>296</v>
      </c>
      <c r="F21" s="27">
        <v>2</v>
      </c>
      <c r="G21" s="27">
        <v>237</v>
      </c>
      <c r="H21" s="27">
        <v>58</v>
      </c>
      <c r="I21" s="12">
        <v>12503.5</v>
      </c>
      <c r="J21" s="12" t="s">
        <v>25</v>
      </c>
      <c r="K21" s="12">
        <v>7424.5</v>
      </c>
      <c r="L21" s="12" t="s">
        <v>25</v>
      </c>
    </row>
    <row r="22" spans="1:12" ht="15" customHeight="1" x14ac:dyDescent="0.25">
      <c r="A22" s="51">
        <v>15</v>
      </c>
      <c r="B22" s="51"/>
      <c r="C22" s="51" t="s">
        <v>174</v>
      </c>
      <c r="D22" s="13" t="s">
        <v>36</v>
      </c>
      <c r="E22" s="27">
        <v>588</v>
      </c>
      <c r="F22" s="27">
        <v>3</v>
      </c>
      <c r="G22" s="27">
        <v>263</v>
      </c>
      <c r="H22" s="27">
        <v>325</v>
      </c>
      <c r="I22" s="12">
        <v>7350</v>
      </c>
      <c r="J22" s="12">
        <v>45</v>
      </c>
      <c r="K22" s="12">
        <v>5880</v>
      </c>
      <c r="L22" s="12">
        <v>1425</v>
      </c>
    </row>
    <row r="23" spans="1:12" ht="15" customHeight="1" x14ac:dyDescent="0.25">
      <c r="A23" s="51">
        <v>16</v>
      </c>
      <c r="B23" s="51"/>
      <c r="C23" s="51" t="s">
        <v>175</v>
      </c>
      <c r="D23" s="13" t="s">
        <v>37</v>
      </c>
      <c r="E23" s="27">
        <v>665</v>
      </c>
      <c r="F23" s="27">
        <v>3</v>
      </c>
      <c r="G23" s="27">
        <v>157</v>
      </c>
      <c r="H23" s="27">
        <v>527</v>
      </c>
      <c r="I23" s="12">
        <v>13728.71</v>
      </c>
      <c r="J23" s="12">
        <v>627</v>
      </c>
      <c r="K23" s="12">
        <v>5949</v>
      </c>
      <c r="L23" s="12">
        <v>7152.71</v>
      </c>
    </row>
    <row r="24" spans="1:12" ht="15" customHeight="1" x14ac:dyDescent="0.25">
      <c r="A24" s="51">
        <v>17</v>
      </c>
      <c r="B24" s="51"/>
      <c r="C24" s="51" t="s">
        <v>176</v>
      </c>
      <c r="D24" s="13" t="s">
        <v>38</v>
      </c>
      <c r="E24" s="27">
        <v>62</v>
      </c>
      <c r="F24" s="27">
        <v>8</v>
      </c>
      <c r="G24" s="27">
        <v>39</v>
      </c>
      <c r="H24" s="27">
        <v>16</v>
      </c>
      <c r="I24" s="12">
        <v>1772</v>
      </c>
      <c r="J24" s="12">
        <v>282</v>
      </c>
      <c r="K24" s="12">
        <v>1235</v>
      </c>
      <c r="L24" s="12">
        <v>255</v>
      </c>
    </row>
    <row r="25" spans="1:12" ht="15" customHeight="1" x14ac:dyDescent="0.25">
      <c r="A25" s="51">
        <v>18</v>
      </c>
      <c r="B25" s="51"/>
      <c r="C25" s="51" t="s">
        <v>177</v>
      </c>
      <c r="D25" s="13" t="s">
        <v>39</v>
      </c>
      <c r="E25" s="27">
        <v>20</v>
      </c>
      <c r="F25" s="27" t="s">
        <v>26</v>
      </c>
      <c r="G25" s="27">
        <v>16</v>
      </c>
      <c r="H25" s="27">
        <v>4</v>
      </c>
      <c r="I25" s="12">
        <v>6052</v>
      </c>
      <c r="J25" s="12" t="s">
        <v>26</v>
      </c>
      <c r="K25" s="12">
        <v>5814</v>
      </c>
      <c r="L25" s="12">
        <v>238</v>
      </c>
    </row>
    <row r="26" spans="1:12" ht="15" customHeight="1" x14ac:dyDescent="0.25">
      <c r="A26" s="51">
        <v>19</v>
      </c>
      <c r="B26" s="51"/>
      <c r="C26" s="51" t="s">
        <v>178</v>
      </c>
      <c r="D26" s="13" t="s">
        <v>40</v>
      </c>
      <c r="E26" s="27">
        <v>624</v>
      </c>
      <c r="F26" s="27">
        <v>8</v>
      </c>
      <c r="G26" s="27">
        <v>49</v>
      </c>
      <c r="H26" s="27">
        <v>570</v>
      </c>
      <c r="I26" s="12">
        <v>14492</v>
      </c>
      <c r="J26" s="12">
        <v>6220</v>
      </c>
      <c r="K26" s="12">
        <v>1514</v>
      </c>
      <c r="L26" s="12">
        <v>6758</v>
      </c>
    </row>
    <row r="27" spans="1:12" ht="15" customHeight="1" x14ac:dyDescent="0.25">
      <c r="A27" s="51">
        <v>20</v>
      </c>
      <c r="B27" s="51"/>
      <c r="C27" s="51" t="s">
        <v>179</v>
      </c>
      <c r="D27" s="13" t="s">
        <v>41</v>
      </c>
      <c r="E27" s="27">
        <v>602</v>
      </c>
      <c r="F27" s="27">
        <v>4</v>
      </c>
      <c r="G27" s="27">
        <v>387</v>
      </c>
      <c r="H27" s="27">
        <v>221</v>
      </c>
      <c r="I27" s="12">
        <v>29542.38</v>
      </c>
      <c r="J27" s="12">
        <v>90</v>
      </c>
      <c r="K27" s="12">
        <v>18401.879999999997</v>
      </c>
      <c r="L27" s="12">
        <v>11050.5</v>
      </c>
    </row>
    <row r="28" spans="1:12" ht="15" customHeight="1" x14ac:dyDescent="0.25">
      <c r="A28" s="51">
        <v>21</v>
      </c>
      <c r="B28" s="51"/>
      <c r="C28" s="51" t="s">
        <v>180</v>
      </c>
      <c r="D28" s="13" t="s">
        <v>42</v>
      </c>
      <c r="E28" s="27">
        <v>185</v>
      </c>
      <c r="F28" s="27" t="s">
        <v>26</v>
      </c>
      <c r="G28" s="27">
        <v>42</v>
      </c>
      <c r="H28" s="27">
        <v>144</v>
      </c>
      <c r="I28" s="12">
        <v>1997</v>
      </c>
      <c r="J28" s="12" t="s">
        <v>26</v>
      </c>
      <c r="K28" s="12">
        <v>536</v>
      </c>
      <c r="L28" s="12">
        <v>1461</v>
      </c>
    </row>
    <row r="29" spans="1:12" ht="15" customHeight="1" x14ac:dyDescent="0.25">
      <c r="A29" s="51">
        <v>22</v>
      </c>
      <c r="B29" s="51"/>
      <c r="C29" s="51" t="s">
        <v>181</v>
      </c>
      <c r="D29" s="13" t="s">
        <v>43</v>
      </c>
      <c r="E29" s="27">
        <v>6</v>
      </c>
      <c r="F29" s="27" t="s">
        <v>26</v>
      </c>
      <c r="G29" s="27">
        <v>4</v>
      </c>
      <c r="H29" s="27">
        <v>2</v>
      </c>
      <c r="I29" s="12">
        <v>650</v>
      </c>
      <c r="J29" s="12" t="s">
        <v>26</v>
      </c>
      <c r="K29" s="12" t="s">
        <v>25</v>
      </c>
      <c r="L29" s="12" t="s">
        <v>25</v>
      </c>
    </row>
    <row r="30" spans="1:12" ht="15" customHeight="1" x14ac:dyDescent="0.25">
      <c r="A30" s="51">
        <v>23</v>
      </c>
      <c r="B30" s="51"/>
      <c r="C30" s="51" t="s">
        <v>182</v>
      </c>
      <c r="D30" s="13" t="s">
        <v>44</v>
      </c>
      <c r="E30" s="27">
        <v>125</v>
      </c>
      <c r="F30" s="27">
        <v>2</v>
      </c>
      <c r="G30" s="27">
        <v>98</v>
      </c>
      <c r="H30" s="27">
        <v>48</v>
      </c>
      <c r="I30" s="12">
        <v>4384</v>
      </c>
      <c r="J30" s="12" t="s">
        <v>25</v>
      </c>
      <c r="K30" s="12">
        <v>3212</v>
      </c>
      <c r="L30" s="12" t="s">
        <v>25</v>
      </c>
    </row>
    <row r="31" spans="1:12" ht="15" customHeight="1" x14ac:dyDescent="0.25">
      <c r="A31" s="51">
        <v>24</v>
      </c>
      <c r="B31" s="51"/>
      <c r="C31" s="51" t="s">
        <v>183</v>
      </c>
      <c r="D31" s="13" t="s">
        <v>45</v>
      </c>
      <c r="E31" s="27">
        <v>26</v>
      </c>
      <c r="F31" s="27" t="s">
        <v>26</v>
      </c>
      <c r="G31" s="27">
        <v>21</v>
      </c>
      <c r="H31" s="27">
        <v>5</v>
      </c>
      <c r="I31" s="12">
        <v>1151</v>
      </c>
      <c r="J31" s="12" t="s">
        <v>26</v>
      </c>
      <c r="K31" s="12">
        <v>654</v>
      </c>
      <c r="L31" s="12">
        <v>497</v>
      </c>
    </row>
    <row r="32" spans="1:12" ht="15" customHeight="1" x14ac:dyDescent="0.25">
      <c r="A32" s="51">
        <v>25</v>
      </c>
      <c r="B32" s="51"/>
      <c r="C32" s="51" t="s">
        <v>184</v>
      </c>
      <c r="D32" s="13" t="s">
        <v>46</v>
      </c>
      <c r="E32" s="27">
        <v>10</v>
      </c>
      <c r="F32" s="27" t="s">
        <v>26</v>
      </c>
      <c r="G32" s="27">
        <v>7</v>
      </c>
      <c r="H32" s="27">
        <v>3</v>
      </c>
      <c r="I32" s="12" t="s">
        <v>25</v>
      </c>
      <c r="J32" s="12" t="s">
        <v>26</v>
      </c>
      <c r="K32" s="12">
        <v>121</v>
      </c>
      <c r="L32" s="12" t="s">
        <v>25</v>
      </c>
    </row>
    <row r="33" spans="1:12" ht="15" customHeight="1" x14ac:dyDescent="0.25">
      <c r="A33" s="51">
        <v>26</v>
      </c>
      <c r="B33" s="51"/>
      <c r="C33" s="51" t="s">
        <v>185</v>
      </c>
      <c r="D33" s="13" t="s">
        <v>47</v>
      </c>
      <c r="E33" s="27">
        <v>277</v>
      </c>
      <c r="F33" s="27">
        <v>1</v>
      </c>
      <c r="G33" s="27">
        <v>173</v>
      </c>
      <c r="H33" s="27">
        <v>106</v>
      </c>
      <c r="I33" s="12">
        <v>6616.77</v>
      </c>
      <c r="J33" s="12" t="s">
        <v>25</v>
      </c>
      <c r="K33" s="12">
        <v>5706</v>
      </c>
      <c r="L33" s="12" t="s">
        <v>25</v>
      </c>
    </row>
    <row r="34" spans="1:12" ht="15" customHeight="1" x14ac:dyDescent="0.25">
      <c r="A34" s="51">
        <v>27</v>
      </c>
      <c r="B34" s="51"/>
      <c r="C34" s="51" t="s">
        <v>186</v>
      </c>
      <c r="D34" s="13" t="s">
        <v>48</v>
      </c>
      <c r="E34" s="27">
        <v>38</v>
      </c>
      <c r="F34" s="27" t="s">
        <v>26</v>
      </c>
      <c r="G34" s="27">
        <v>32</v>
      </c>
      <c r="H34" s="27">
        <v>6</v>
      </c>
      <c r="I34" s="12">
        <v>2617</v>
      </c>
      <c r="J34" s="12" t="s">
        <v>26</v>
      </c>
      <c r="K34" s="12">
        <v>2551</v>
      </c>
      <c r="L34" s="12">
        <v>66</v>
      </c>
    </row>
    <row r="35" spans="1:12" ht="15" customHeight="1" x14ac:dyDescent="0.25">
      <c r="A35" s="51">
        <v>28</v>
      </c>
      <c r="B35" s="51"/>
      <c r="C35" s="51" t="s">
        <v>187</v>
      </c>
      <c r="D35" s="13" t="s">
        <v>49</v>
      </c>
      <c r="E35" s="27">
        <v>55</v>
      </c>
      <c r="F35" s="27">
        <v>1</v>
      </c>
      <c r="G35" s="27">
        <v>36</v>
      </c>
      <c r="H35" s="27">
        <v>18</v>
      </c>
      <c r="I35" s="12">
        <v>1504</v>
      </c>
      <c r="J35" s="12" t="s">
        <v>25</v>
      </c>
      <c r="K35" s="12">
        <v>922</v>
      </c>
      <c r="L35" s="12" t="s">
        <v>25</v>
      </c>
    </row>
    <row r="36" spans="1:12" ht="15" customHeight="1" x14ac:dyDescent="0.25">
      <c r="A36" s="51">
        <v>29</v>
      </c>
      <c r="B36" s="51"/>
      <c r="C36" s="51" t="s">
        <v>188</v>
      </c>
      <c r="D36" s="13" t="s">
        <v>50</v>
      </c>
      <c r="E36" s="27">
        <v>106</v>
      </c>
      <c r="F36" s="27" t="s">
        <v>26</v>
      </c>
      <c r="G36" s="27">
        <v>97</v>
      </c>
      <c r="H36" s="27">
        <v>10</v>
      </c>
      <c r="I36" s="12">
        <v>2004</v>
      </c>
      <c r="J36" s="12" t="s">
        <v>26</v>
      </c>
      <c r="K36" s="12">
        <v>1924</v>
      </c>
      <c r="L36" s="12">
        <v>80</v>
      </c>
    </row>
    <row r="37" spans="1:12" ht="15" customHeight="1" x14ac:dyDescent="0.25">
      <c r="A37" s="51">
        <v>30</v>
      </c>
      <c r="B37" s="51"/>
      <c r="C37" s="51" t="s">
        <v>189</v>
      </c>
      <c r="D37" s="13" t="s">
        <v>51</v>
      </c>
      <c r="E37" s="27">
        <v>1</v>
      </c>
      <c r="F37" s="27" t="s">
        <v>26</v>
      </c>
      <c r="G37" s="27">
        <v>1</v>
      </c>
      <c r="H37" s="27" t="s">
        <v>26</v>
      </c>
      <c r="I37" s="12" t="s">
        <v>25</v>
      </c>
      <c r="J37" s="12" t="s">
        <v>26</v>
      </c>
      <c r="K37" s="12" t="s">
        <v>25</v>
      </c>
      <c r="L37" s="12" t="s">
        <v>26</v>
      </c>
    </row>
    <row r="38" spans="1:12" ht="15.75" x14ac:dyDescent="0.25">
      <c r="A38" s="51">
        <v>32</v>
      </c>
      <c r="B38" s="51"/>
      <c r="C38" s="51" t="s">
        <v>191</v>
      </c>
      <c r="D38" s="13" t="s">
        <v>52</v>
      </c>
      <c r="E38" s="27">
        <v>173</v>
      </c>
      <c r="F38" s="27" t="s">
        <v>26</v>
      </c>
      <c r="G38" s="27">
        <v>126</v>
      </c>
      <c r="H38" s="27">
        <v>50</v>
      </c>
      <c r="I38" s="12">
        <v>9210</v>
      </c>
      <c r="J38" s="12" t="s">
        <v>26</v>
      </c>
      <c r="K38" s="12">
        <v>5891</v>
      </c>
      <c r="L38" s="12">
        <v>3319</v>
      </c>
    </row>
    <row r="39" spans="1:12" ht="15.75" x14ac:dyDescent="0.25">
      <c r="A39" s="51">
        <v>33</v>
      </c>
      <c r="B39" s="51"/>
      <c r="C39" s="51" t="s">
        <v>192</v>
      </c>
      <c r="D39" s="11" t="s">
        <v>53</v>
      </c>
      <c r="E39" s="27" t="s">
        <v>26</v>
      </c>
      <c r="F39" s="27" t="s">
        <v>26</v>
      </c>
      <c r="G39" s="27" t="s">
        <v>26</v>
      </c>
      <c r="H39" s="27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</row>
    <row r="40" spans="1:12" ht="15.75" x14ac:dyDescent="0.25">
      <c r="A40" s="51">
        <v>34</v>
      </c>
      <c r="B40" s="51"/>
      <c r="C40" s="51" t="s">
        <v>193</v>
      </c>
      <c r="D40" s="13" t="s">
        <v>54</v>
      </c>
      <c r="E40" s="27" t="s">
        <v>26</v>
      </c>
      <c r="F40" s="27" t="s">
        <v>26</v>
      </c>
      <c r="G40" s="27" t="s">
        <v>26</v>
      </c>
      <c r="H40" s="27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</row>
    <row r="41" spans="1:12" ht="15.75" x14ac:dyDescent="0.25">
      <c r="A41" s="51">
        <v>35</v>
      </c>
      <c r="B41" s="51"/>
      <c r="C41" s="51" t="s">
        <v>194</v>
      </c>
      <c r="D41" s="13" t="s">
        <v>55</v>
      </c>
      <c r="E41" s="27" t="s">
        <v>26</v>
      </c>
      <c r="F41" s="27" t="s">
        <v>26</v>
      </c>
      <c r="G41" s="27" t="s">
        <v>26</v>
      </c>
      <c r="H41" s="27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</row>
    <row r="42" spans="1:12" ht="15.75" x14ac:dyDescent="0.25">
      <c r="A42" s="51">
        <v>36</v>
      </c>
      <c r="B42" s="51"/>
      <c r="C42" s="51" t="s">
        <v>195</v>
      </c>
      <c r="D42" s="13" t="s">
        <v>56</v>
      </c>
      <c r="E42" s="27" t="s">
        <v>26</v>
      </c>
      <c r="F42" s="27" t="s">
        <v>26</v>
      </c>
      <c r="G42" s="27" t="s">
        <v>26</v>
      </c>
      <c r="H42" s="27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</row>
    <row r="43" spans="1:12" ht="15.75" x14ac:dyDescent="0.25">
      <c r="D43" s="14" t="s">
        <v>57</v>
      </c>
      <c r="E43" s="27" t="s">
        <v>26</v>
      </c>
      <c r="F43" s="27" t="s">
        <v>26</v>
      </c>
      <c r="G43" s="27" t="s">
        <v>26</v>
      </c>
      <c r="H43" s="27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</row>
    <row r="44" spans="1:12" ht="15.75" x14ac:dyDescent="0.25">
      <c r="D44" s="13" t="s">
        <v>58</v>
      </c>
      <c r="E44" s="27" t="s">
        <v>26</v>
      </c>
      <c r="F44" s="27" t="s">
        <v>26</v>
      </c>
      <c r="G44" s="27" t="s">
        <v>26</v>
      </c>
      <c r="H44" s="27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</row>
  </sheetData>
  <mergeCells count="9">
    <mergeCell ref="E1:L1"/>
    <mergeCell ref="D3:L3"/>
    <mergeCell ref="D4:D6"/>
    <mergeCell ref="E4:H4"/>
    <mergeCell ref="I4:L4"/>
    <mergeCell ref="E5:E6"/>
    <mergeCell ref="F5:H5"/>
    <mergeCell ref="I5:I6"/>
    <mergeCell ref="J5:L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"/>
  <sheetViews>
    <sheetView workbookViewId="0">
      <selection activeCell="N31" sqref="N31"/>
    </sheetView>
  </sheetViews>
  <sheetFormatPr defaultRowHeight="18.75" x14ac:dyDescent="0.3"/>
  <sheetData/>
  <printOptions horizontalCentered="1"/>
  <pageMargins left="0" right="0" top="0" bottom="0" header="0.31496062992125984" footer="0.31496062992125984"/>
  <pageSetup paperSize="9" orientation="landscape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D1:N47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5.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821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61" t="s">
        <v>0</v>
      </c>
      <c r="E2" s="61"/>
      <c r="F2" s="61"/>
      <c r="G2" s="61"/>
      <c r="H2" s="61"/>
      <c r="I2" s="61"/>
      <c r="J2" s="61"/>
      <c r="K2" s="61"/>
      <c r="L2" s="61"/>
      <c r="M2" s="61"/>
    </row>
    <row r="3" spans="4:14" ht="12.75" x14ac:dyDescent="0.2">
      <c r="D3" s="310" t="s">
        <v>277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4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62"/>
      <c r="E7" s="63" t="s">
        <v>12</v>
      </c>
      <c r="F7" s="63" t="s">
        <v>13</v>
      </c>
      <c r="G7" s="63" t="s">
        <v>14</v>
      </c>
      <c r="H7" s="63" t="s">
        <v>15</v>
      </c>
      <c r="I7" s="63" t="s">
        <v>16</v>
      </c>
      <c r="J7" s="63" t="s">
        <v>17</v>
      </c>
      <c r="K7" s="63" t="s">
        <v>18</v>
      </c>
      <c r="L7" s="63" t="s">
        <v>19</v>
      </c>
      <c r="M7" s="63" t="s">
        <v>20</v>
      </c>
    </row>
    <row r="8" spans="4:14" ht="12.75" x14ac:dyDescent="0.2">
      <c r="D8" s="8"/>
      <c r="E8" s="63">
        <v>1</v>
      </c>
      <c r="F8" s="63">
        <v>2</v>
      </c>
      <c r="G8" s="63">
        <v>3</v>
      </c>
      <c r="H8" s="63">
        <v>4</v>
      </c>
      <c r="I8" s="63">
        <v>5</v>
      </c>
      <c r="J8" s="63">
        <v>6</v>
      </c>
      <c r="K8" s="63">
        <v>7</v>
      </c>
      <c r="L8" s="63">
        <v>8</v>
      </c>
      <c r="M8" s="63">
        <v>9</v>
      </c>
    </row>
    <row r="9" spans="4:14" x14ac:dyDescent="0.25">
      <c r="D9" s="375" t="s">
        <v>276</v>
      </c>
      <c r="E9" s="375"/>
      <c r="F9" s="375"/>
      <c r="G9" s="375"/>
      <c r="H9" s="375"/>
      <c r="I9" s="375"/>
      <c r="J9" s="375"/>
      <c r="K9" s="375"/>
      <c r="L9" s="375"/>
      <c r="M9" s="375"/>
    </row>
    <row r="10" spans="4:14" ht="15.75" x14ac:dyDescent="0.25">
      <c r="D10" s="9" t="s">
        <v>21</v>
      </c>
      <c r="E10" s="10">
        <v>1794.5</v>
      </c>
      <c r="F10" s="10">
        <v>140.89999999999998</v>
      </c>
      <c r="G10" s="10">
        <v>1653.6</v>
      </c>
      <c r="H10" s="10">
        <v>1189.5999999999999</v>
      </c>
      <c r="I10" s="10">
        <v>464</v>
      </c>
      <c r="J10" s="10">
        <v>773.4</v>
      </c>
      <c r="K10" s="10">
        <v>721</v>
      </c>
      <c r="L10" s="10">
        <v>52.400000000000006</v>
      </c>
      <c r="M10" s="10">
        <v>1198.7015050000298</v>
      </c>
    </row>
    <row r="11" spans="4:14" ht="15.75" customHeight="1" x14ac:dyDescent="0.25">
      <c r="D11" s="11" t="s">
        <v>22</v>
      </c>
      <c r="E11" s="12">
        <v>1794.5</v>
      </c>
      <c r="F11" s="12">
        <v>140.89999999999998</v>
      </c>
      <c r="G11" s="12">
        <v>1653.6</v>
      </c>
      <c r="H11" s="12">
        <v>1189.5999999999999</v>
      </c>
      <c r="I11" s="12">
        <v>464</v>
      </c>
      <c r="J11" s="12">
        <v>773.4</v>
      </c>
      <c r="K11" s="12">
        <v>721</v>
      </c>
      <c r="L11" s="12">
        <v>52.400000000000006</v>
      </c>
      <c r="M11" s="12">
        <v>1198.7015050000298</v>
      </c>
    </row>
    <row r="12" spans="4:14" ht="15.75" customHeight="1" x14ac:dyDescent="0.25">
      <c r="D12" s="13" t="s">
        <v>23</v>
      </c>
      <c r="E12" s="12">
        <v>43.5</v>
      </c>
      <c r="F12" s="12" t="s">
        <v>25</v>
      </c>
      <c r="G12" s="12" t="s">
        <v>25</v>
      </c>
      <c r="H12" s="12" t="s">
        <v>26</v>
      </c>
      <c r="I12" s="12" t="s">
        <v>25</v>
      </c>
      <c r="J12" s="12" t="s">
        <v>25</v>
      </c>
      <c r="K12" s="12" t="s">
        <v>25</v>
      </c>
      <c r="L12" s="12" t="s">
        <v>26</v>
      </c>
      <c r="M12" s="12">
        <v>25.226824999999344</v>
      </c>
    </row>
    <row r="13" spans="4:14" ht="15.75" customHeight="1" x14ac:dyDescent="0.25">
      <c r="D13" s="13" t="s">
        <v>24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29.053563999999472</v>
      </c>
    </row>
    <row r="14" spans="4:14" ht="15.75" customHeight="1" x14ac:dyDescent="0.25">
      <c r="D14" s="13" t="s">
        <v>27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41.561265999999058</v>
      </c>
    </row>
    <row r="15" spans="4:14" ht="15.75" customHeight="1" x14ac:dyDescent="0.25">
      <c r="D15" s="13" t="s">
        <v>28</v>
      </c>
      <c r="E15" s="12" t="s">
        <v>25</v>
      </c>
      <c r="F15" s="12" t="s">
        <v>26</v>
      </c>
      <c r="G15" s="12" t="s">
        <v>25</v>
      </c>
      <c r="H15" s="12" t="s">
        <v>26</v>
      </c>
      <c r="I15" s="12" t="s">
        <v>25</v>
      </c>
      <c r="J15" s="12" t="s">
        <v>25</v>
      </c>
      <c r="K15" s="12" t="s">
        <v>25</v>
      </c>
      <c r="L15" s="12" t="s">
        <v>25</v>
      </c>
      <c r="M15" s="12">
        <v>40.80692799999953</v>
      </c>
    </row>
    <row r="16" spans="4:14" ht="15.75" customHeight="1" x14ac:dyDescent="0.25">
      <c r="D16" s="13" t="s">
        <v>29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25.934662999999752</v>
      </c>
    </row>
    <row r="17" spans="4:13" ht="15.75" customHeight="1" x14ac:dyDescent="0.25">
      <c r="D17" s="13" t="s">
        <v>30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60.49776899999955</v>
      </c>
    </row>
    <row r="18" spans="4:13" ht="15.75" customHeight="1" x14ac:dyDescent="0.25">
      <c r="D18" s="13" t="s">
        <v>31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25</v>
      </c>
      <c r="K18" s="12" t="s">
        <v>25</v>
      </c>
      <c r="L18" s="12" t="s">
        <v>26</v>
      </c>
      <c r="M18" s="12">
        <v>43.550962999999186</v>
      </c>
    </row>
    <row r="19" spans="4:13" ht="15.75" customHeight="1" x14ac:dyDescent="0.25">
      <c r="D19" s="13" t="s">
        <v>32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24.880930999999659</v>
      </c>
    </row>
    <row r="20" spans="4:13" ht="15.75" customHeight="1" x14ac:dyDescent="0.25">
      <c r="D20" s="13" t="s">
        <v>33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17.466288999999968</v>
      </c>
    </row>
    <row r="21" spans="4:13" ht="15.75" customHeight="1" x14ac:dyDescent="0.25">
      <c r="D21" s="13" t="s">
        <v>34</v>
      </c>
      <c r="E21" s="12">
        <v>251.2</v>
      </c>
      <c r="F21" s="12" t="s">
        <v>25</v>
      </c>
      <c r="G21" s="12" t="s">
        <v>25</v>
      </c>
      <c r="H21" s="12" t="s">
        <v>25</v>
      </c>
      <c r="I21" s="12" t="s">
        <v>25</v>
      </c>
      <c r="J21" s="12" t="s">
        <v>25</v>
      </c>
      <c r="K21" s="12" t="s">
        <v>25</v>
      </c>
      <c r="L21" s="12" t="s">
        <v>26</v>
      </c>
      <c r="M21" s="12">
        <v>15.640874000000295</v>
      </c>
    </row>
    <row r="22" spans="4:13" ht="15.75" customHeight="1" x14ac:dyDescent="0.25">
      <c r="D22" s="13" t="s">
        <v>35</v>
      </c>
      <c r="E22" s="12" t="s">
        <v>25</v>
      </c>
      <c r="F22" s="12" t="s">
        <v>26</v>
      </c>
      <c r="G22" s="12" t="s">
        <v>25</v>
      </c>
      <c r="H22" s="12" t="s">
        <v>26</v>
      </c>
      <c r="I22" s="12" t="s">
        <v>25</v>
      </c>
      <c r="J22" s="12">
        <v>257.8</v>
      </c>
      <c r="K22" s="12" t="s">
        <v>25</v>
      </c>
      <c r="L22" s="12" t="s">
        <v>25</v>
      </c>
      <c r="M22" s="12">
        <v>321.20044800004155</v>
      </c>
    </row>
    <row r="23" spans="4:13" ht="15.75" customHeight="1" x14ac:dyDescent="0.25">
      <c r="D23" s="13" t="s">
        <v>36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26.745086999999824</v>
      </c>
    </row>
    <row r="24" spans="4:13" ht="15.75" customHeight="1" x14ac:dyDescent="0.25">
      <c r="D24" s="13" t="s">
        <v>37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53.358493999998842</v>
      </c>
    </row>
    <row r="25" spans="4:13" ht="15.75" customHeight="1" x14ac:dyDescent="0.25">
      <c r="D25" s="13" t="s">
        <v>38</v>
      </c>
      <c r="E25" s="12" t="s">
        <v>25</v>
      </c>
      <c r="F25" s="12" t="s">
        <v>25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30.762870999999407</v>
      </c>
    </row>
    <row r="26" spans="4:13" ht="15.75" customHeight="1" x14ac:dyDescent="0.25">
      <c r="D26" s="13" t="s">
        <v>39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25</v>
      </c>
      <c r="L26" s="12" t="s">
        <v>26</v>
      </c>
      <c r="M26" s="12">
        <v>33.610603999999419</v>
      </c>
    </row>
    <row r="27" spans="4:13" ht="15.75" customHeight="1" x14ac:dyDescent="0.25">
      <c r="D27" s="13" t="s">
        <v>40</v>
      </c>
      <c r="E27" s="12" t="s">
        <v>25</v>
      </c>
      <c r="F27" s="12" t="s">
        <v>26</v>
      </c>
      <c r="G27" s="12" t="s">
        <v>25</v>
      </c>
      <c r="H27" s="12" t="s">
        <v>25</v>
      </c>
      <c r="I27" s="12" t="s">
        <v>25</v>
      </c>
      <c r="J27" s="12">
        <v>65.2</v>
      </c>
      <c r="K27" s="12" t="s">
        <v>25</v>
      </c>
      <c r="L27" s="12" t="s">
        <v>25</v>
      </c>
      <c r="M27" s="12">
        <v>78.891063999998281</v>
      </c>
    </row>
    <row r="28" spans="4:13" ht="15.75" customHeight="1" x14ac:dyDescent="0.25">
      <c r="D28" s="13" t="s">
        <v>41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>
        <v>55.3</v>
      </c>
      <c r="K28" s="12">
        <v>55.3</v>
      </c>
      <c r="L28" s="12" t="s">
        <v>26</v>
      </c>
      <c r="M28" s="12">
        <v>37.738268999999072</v>
      </c>
    </row>
    <row r="29" spans="4:13" ht="15.75" customHeight="1" x14ac:dyDescent="0.25">
      <c r="D29" s="13" t="s">
        <v>42</v>
      </c>
      <c r="E29" s="12" t="s">
        <v>25</v>
      </c>
      <c r="F29" s="12" t="s">
        <v>26</v>
      </c>
      <c r="G29" s="12" t="s">
        <v>25</v>
      </c>
      <c r="H29" s="12" t="s">
        <v>26</v>
      </c>
      <c r="I29" s="12" t="s">
        <v>25</v>
      </c>
      <c r="J29" s="12" t="s">
        <v>26</v>
      </c>
      <c r="K29" s="12" t="s">
        <v>26</v>
      </c>
      <c r="L29" s="12" t="s">
        <v>26</v>
      </c>
      <c r="M29" s="12">
        <v>21.67728999999996</v>
      </c>
    </row>
    <row r="30" spans="4:13" ht="15.75" customHeight="1" x14ac:dyDescent="0.25">
      <c r="D30" s="13" t="s">
        <v>43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12.502358000000143</v>
      </c>
    </row>
    <row r="31" spans="4:13" ht="15.75" customHeight="1" x14ac:dyDescent="0.25">
      <c r="D31" s="13" t="s">
        <v>44</v>
      </c>
      <c r="E31" s="12">
        <v>125.7</v>
      </c>
      <c r="F31" s="12" t="s">
        <v>25</v>
      </c>
      <c r="G31" s="12" t="s">
        <v>25</v>
      </c>
      <c r="H31" s="12" t="s">
        <v>25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36.065642999999397</v>
      </c>
    </row>
    <row r="32" spans="4:13" ht="15.75" customHeight="1" x14ac:dyDescent="0.25">
      <c r="D32" s="13" t="s">
        <v>45</v>
      </c>
      <c r="E32" s="12" t="s">
        <v>25</v>
      </c>
      <c r="F32" s="12" t="s">
        <v>26</v>
      </c>
      <c r="G32" s="12" t="s">
        <v>25</v>
      </c>
      <c r="H32" s="12" t="s">
        <v>25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27.979398999999404</v>
      </c>
    </row>
    <row r="33" spans="4:13" ht="15.75" customHeight="1" x14ac:dyDescent="0.25">
      <c r="D33" s="13" t="s">
        <v>46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11.219403000000222</v>
      </c>
    </row>
    <row r="34" spans="4:13" ht="15.75" customHeight="1" x14ac:dyDescent="0.25">
      <c r="D34" s="13" t="s">
        <v>47</v>
      </c>
      <c r="E34" s="12" t="s">
        <v>25</v>
      </c>
      <c r="F34" s="12" t="s">
        <v>25</v>
      </c>
      <c r="G34" s="12" t="s">
        <v>26</v>
      </c>
      <c r="H34" s="12" t="s">
        <v>26</v>
      </c>
      <c r="I34" s="12" t="s">
        <v>26</v>
      </c>
      <c r="J34" s="12" t="s">
        <v>25</v>
      </c>
      <c r="K34" s="12" t="s">
        <v>25</v>
      </c>
      <c r="L34" s="12" t="s">
        <v>26</v>
      </c>
      <c r="M34" s="12">
        <v>57.00730399999911</v>
      </c>
    </row>
    <row r="35" spans="4:13" ht="15.75" customHeight="1" x14ac:dyDescent="0.25">
      <c r="D35" s="13" t="s">
        <v>48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15.494635000000093</v>
      </c>
    </row>
    <row r="36" spans="4:13" ht="15.75" customHeight="1" x14ac:dyDescent="0.25">
      <c r="D36" s="13" t="s">
        <v>49</v>
      </c>
      <c r="E36" s="12" t="s">
        <v>25</v>
      </c>
      <c r="F36" s="12" t="s">
        <v>26</v>
      </c>
      <c r="G36" s="12" t="s">
        <v>25</v>
      </c>
      <c r="H36" s="12" t="s">
        <v>26</v>
      </c>
      <c r="I36" s="12" t="s">
        <v>25</v>
      </c>
      <c r="J36" s="12" t="s">
        <v>25</v>
      </c>
      <c r="K36" s="12" t="s">
        <v>25</v>
      </c>
      <c r="L36" s="12" t="s">
        <v>26</v>
      </c>
      <c r="M36" s="12">
        <v>49.180278999999366</v>
      </c>
    </row>
    <row r="37" spans="4:13" ht="15.75" customHeight="1" x14ac:dyDescent="0.25">
      <c r="D37" s="13" t="s">
        <v>50</v>
      </c>
      <c r="E37" s="12" t="s">
        <v>25</v>
      </c>
      <c r="F37" s="12" t="s">
        <v>25</v>
      </c>
      <c r="G37" s="12" t="s">
        <v>26</v>
      </c>
      <c r="H37" s="12" t="s">
        <v>26</v>
      </c>
      <c r="I37" s="12" t="s">
        <v>26</v>
      </c>
      <c r="J37" s="12" t="s">
        <v>25</v>
      </c>
      <c r="K37" s="12" t="s">
        <v>25</v>
      </c>
      <c r="L37" s="12" t="s">
        <v>26</v>
      </c>
      <c r="M37" s="12">
        <v>13.214224000000184</v>
      </c>
    </row>
    <row r="38" spans="4:13" ht="15.75" customHeight="1" x14ac:dyDescent="0.25">
      <c r="D38" s="13" t="s">
        <v>51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14.593629000000059</v>
      </c>
    </row>
    <row r="39" spans="4:13" ht="15.75" customHeight="1" x14ac:dyDescent="0.25">
      <c r="D39" s="13" t="s">
        <v>52</v>
      </c>
      <c r="E39" s="12" t="s">
        <v>25</v>
      </c>
      <c r="F39" s="12" t="s">
        <v>26</v>
      </c>
      <c r="G39" s="12" t="s">
        <v>25</v>
      </c>
      <c r="H39" s="12" t="s">
        <v>26</v>
      </c>
      <c r="I39" s="12" t="s">
        <v>25</v>
      </c>
      <c r="J39" s="12" t="s">
        <v>25</v>
      </c>
      <c r="K39" s="12" t="s">
        <v>25</v>
      </c>
      <c r="L39" s="12" t="s">
        <v>26</v>
      </c>
      <c r="M39" s="12">
        <v>32.840431999999659</v>
      </c>
    </row>
    <row r="40" spans="4:13" ht="15.75" customHeight="1" x14ac:dyDescent="0.25">
      <c r="D40" s="11" t="s">
        <v>53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54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customHeight="1" x14ac:dyDescent="0.25">
      <c r="D42" s="13" t="s">
        <v>55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customHeight="1" x14ac:dyDescent="0.25">
      <c r="D43" s="13" t="s">
        <v>56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customHeight="1" x14ac:dyDescent="0.25">
      <c r="D44" s="13" t="s">
        <v>57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.75" customHeight="1" x14ac:dyDescent="0.25">
      <c r="D45" s="13" t="s">
        <v>58</v>
      </c>
      <c r="E45" s="12" t="s">
        <v>26</v>
      </c>
      <c r="F45" s="12" t="s">
        <v>26</v>
      </c>
      <c r="G45" s="12" t="s">
        <v>26</v>
      </c>
      <c r="H45" s="12" t="s">
        <v>26</v>
      </c>
      <c r="I45" s="12" t="s">
        <v>26</v>
      </c>
      <c r="J45" s="12" t="s">
        <v>26</v>
      </c>
      <c r="K45" s="12" t="s">
        <v>26</v>
      </c>
      <c r="L45" s="12" t="s">
        <v>26</v>
      </c>
      <c r="M45" s="12" t="s">
        <v>26</v>
      </c>
    </row>
    <row r="46" spans="4:13" ht="15.7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  <row r="47" spans="4:13" ht="15.75" customHeight="1" x14ac:dyDescent="0.25">
      <c r="D47" s="13"/>
      <c r="E47" s="12"/>
      <c r="F47" s="12"/>
      <c r="G47" s="12"/>
      <c r="H47" s="12"/>
      <c r="I47" s="12"/>
      <c r="J47" s="12"/>
      <c r="K47" s="12"/>
      <c r="L47" s="12"/>
      <c r="M47" s="12"/>
    </row>
  </sheetData>
  <mergeCells count="14">
    <mergeCell ref="D9:M9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  <mergeCell ref="H5:I5"/>
    <mergeCell ref="K5:K6"/>
    <mergeCell ref="L5:L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D1:N48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0976562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822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74" t="s">
        <v>0</v>
      </c>
      <c r="E2" s="74"/>
      <c r="F2" s="74"/>
      <c r="G2" s="74"/>
      <c r="H2" s="74"/>
      <c r="I2" s="74"/>
      <c r="J2" s="74"/>
      <c r="K2" s="74"/>
      <c r="L2" s="74"/>
      <c r="M2" s="74"/>
    </row>
    <row r="3" spans="4:14" ht="12.75" x14ac:dyDescent="0.2">
      <c r="D3" s="310" t="s">
        <v>277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2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12.75" x14ac:dyDescent="0.2">
      <c r="D7" s="8"/>
      <c r="E7" s="76">
        <v>1</v>
      </c>
      <c r="F7" s="76">
        <v>2</v>
      </c>
      <c r="G7" s="76">
        <v>3</v>
      </c>
      <c r="H7" s="76">
        <v>4</v>
      </c>
      <c r="I7" s="76">
        <v>5</v>
      </c>
      <c r="J7" s="76">
        <v>6</v>
      </c>
      <c r="K7" s="76">
        <v>7</v>
      </c>
      <c r="L7" s="76">
        <v>8</v>
      </c>
      <c r="M7" s="76">
        <v>9</v>
      </c>
    </row>
    <row r="8" spans="4:14" x14ac:dyDescent="0.25">
      <c r="D8" s="375" t="s">
        <v>278</v>
      </c>
      <c r="E8" s="375"/>
      <c r="F8" s="375"/>
      <c r="G8" s="375"/>
      <c r="H8" s="375"/>
      <c r="I8" s="375"/>
      <c r="J8" s="375"/>
      <c r="K8" s="375"/>
      <c r="L8" s="375"/>
      <c r="M8" s="375"/>
    </row>
    <row r="9" spans="4:14" ht="15.75" x14ac:dyDescent="0.25">
      <c r="D9" s="9" t="s">
        <v>21</v>
      </c>
      <c r="E9" s="10">
        <v>1749.6</v>
      </c>
      <c r="F9" s="10" t="s">
        <v>25</v>
      </c>
      <c r="G9" s="10" t="s">
        <v>25</v>
      </c>
      <c r="H9" s="10" t="s">
        <v>25</v>
      </c>
      <c r="I9" s="10">
        <v>434.4</v>
      </c>
      <c r="J9" s="10">
        <v>703.3</v>
      </c>
      <c r="K9" s="10">
        <v>659.59999999999991</v>
      </c>
      <c r="L9" s="10">
        <v>43.7</v>
      </c>
      <c r="M9" s="10">
        <v>412.7029909999963</v>
      </c>
    </row>
    <row r="10" spans="4:14" ht="15.75" customHeight="1" x14ac:dyDescent="0.25">
      <c r="D10" s="11" t="s">
        <v>22</v>
      </c>
      <c r="E10" s="12">
        <v>1749.6</v>
      </c>
      <c r="F10" s="12" t="s">
        <v>25</v>
      </c>
      <c r="G10" s="12" t="s">
        <v>25</v>
      </c>
      <c r="H10" s="12" t="s">
        <v>25</v>
      </c>
      <c r="I10" s="12">
        <v>434.4</v>
      </c>
      <c r="J10" s="12">
        <v>703.3</v>
      </c>
      <c r="K10" s="12">
        <v>659.59999999999991</v>
      </c>
      <c r="L10" s="12">
        <v>43.7</v>
      </c>
      <c r="M10" s="12">
        <v>412.7029909999963</v>
      </c>
    </row>
    <row r="11" spans="4:14" ht="16.5" customHeight="1" x14ac:dyDescent="0.25">
      <c r="D11" s="13" t="s">
        <v>23</v>
      </c>
      <c r="E11" s="12">
        <v>43.5</v>
      </c>
      <c r="F11" s="12" t="s">
        <v>25</v>
      </c>
      <c r="G11" s="12" t="s">
        <v>25</v>
      </c>
      <c r="H11" s="12" t="s">
        <v>26</v>
      </c>
      <c r="I11" s="12" t="s">
        <v>25</v>
      </c>
      <c r="J11" s="12" t="s">
        <v>25</v>
      </c>
      <c r="K11" s="12" t="s">
        <v>25</v>
      </c>
      <c r="L11" s="12" t="s">
        <v>26</v>
      </c>
      <c r="M11" s="12">
        <v>8.8573550000001102</v>
      </c>
    </row>
    <row r="12" spans="4:14" ht="14.2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7.9909509999999386</v>
      </c>
    </row>
    <row r="13" spans="4:14" ht="16.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11.230732000000158</v>
      </c>
    </row>
    <row r="14" spans="4:14" ht="14.25" customHeight="1" x14ac:dyDescent="0.25">
      <c r="D14" s="13" t="s">
        <v>28</v>
      </c>
      <c r="E14" s="12" t="s">
        <v>25</v>
      </c>
      <c r="F14" s="12" t="s">
        <v>26</v>
      </c>
      <c r="G14" s="12" t="s">
        <v>25</v>
      </c>
      <c r="H14" s="12" t="s">
        <v>26</v>
      </c>
      <c r="I14" s="12" t="s">
        <v>25</v>
      </c>
      <c r="J14" s="12" t="s">
        <v>25</v>
      </c>
      <c r="K14" s="12" t="s">
        <v>25</v>
      </c>
      <c r="L14" s="12" t="s">
        <v>26</v>
      </c>
      <c r="M14" s="12">
        <v>12.823009000000175</v>
      </c>
    </row>
    <row r="15" spans="4:14" ht="16.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6.5412849999999674</v>
      </c>
    </row>
    <row r="16" spans="4:14" ht="14.2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29.907755000000087</v>
      </c>
    </row>
    <row r="17" spans="4:13" ht="16.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11.683843000000193</v>
      </c>
    </row>
    <row r="18" spans="4:13" ht="14.2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7.185325000000006</v>
      </c>
    </row>
    <row r="19" spans="4:13" ht="16.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25</v>
      </c>
      <c r="K19" s="12" t="s">
        <v>25</v>
      </c>
      <c r="L19" s="12" t="s">
        <v>26</v>
      </c>
      <c r="M19" s="12">
        <v>4.3418970000000083</v>
      </c>
    </row>
    <row r="20" spans="4:13" ht="14.25" customHeight="1" x14ac:dyDescent="0.25">
      <c r="D20" s="13" t="s">
        <v>34</v>
      </c>
      <c r="E20" s="12">
        <v>251.2</v>
      </c>
      <c r="F20" s="12" t="s">
        <v>25</v>
      </c>
      <c r="G20" s="12" t="s">
        <v>25</v>
      </c>
      <c r="H20" s="12" t="s">
        <v>25</v>
      </c>
      <c r="I20" s="12" t="s">
        <v>25</v>
      </c>
      <c r="J20" s="12" t="s">
        <v>25</v>
      </c>
      <c r="K20" s="12" t="s">
        <v>25</v>
      </c>
      <c r="L20" s="12" t="s">
        <v>26</v>
      </c>
      <c r="M20" s="12">
        <v>4.7101950000000299</v>
      </c>
    </row>
    <row r="21" spans="4:13" ht="16.5" customHeight="1" x14ac:dyDescent="0.25">
      <c r="D21" s="13" t="s">
        <v>35</v>
      </c>
      <c r="E21" s="12" t="s">
        <v>25</v>
      </c>
      <c r="F21" s="12" t="s">
        <v>26</v>
      </c>
      <c r="G21" s="12" t="s">
        <v>25</v>
      </c>
      <c r="H21" s="12" t="s">
        <v>26</v>
      </c>
      <c r="I21" s="12" t="s">
        <v>25</v>
      </c>
      <c r="J21" s="12">
        <v>209.2</v>
      </c>
      <c r="K21" s="12" t="s">
        <v>25</v>
      </c>
      <c r="L21" s="12" t="s">
        <v>25</v>
      </c>
      <c r="M21" s="12">
        <v>154.59827599999451</v>
      </c>
    </row>
    <row r="22" spans="4:13" ht="14.2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7.8943599999999963</v>
      </c>
    </row>
    <row r="23" spans="4:13" ht="16.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15.164342000000083</v>
      </c>
    </row>
    <row r="24" spans="4:13" ht="14.25" customHeight="1" x14ac:dyDescent="0.25">
      <c r="D24" s="13" t="s">
        <v>38</v>
      </c>
      <c r="E24" s="12" t="s">
        <v>25</v>
      </c>
      <c r="F24" s="12" t="s">
        <v>25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10.335985000000115</v>
      </c>
    </row>
    <row r="25" spans="4:13" ht="16.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10.262655000000185</v>
      </c>
    </row>
    <row r="26" spans="4:13" ht="14.25" customHeight="1" x14ac:dyDescent="0.25">
      <c r="D26" s="13" t="s">
        <v>40</v>
      </c>
      <c r="E26" s="12" t="s">
        <v>25</v>
      </c>
      <c r="F26" s="12" t="s">
        <v>26</v>
      </c>
      <c r="G26" s="12" t="s">
        <v>25</v>
      </c>
      <c r="H26" s="12" t="s">
        <v>25</v>
      </c>
      <c r="I26" s="12" t="s">
        <v>26</v>
      </c>
      <c r="J26" s="12">
        <v>65.2</v>
      </c>
      <c r="K26" s="12" t="s">
        <v>25</v>
      </c>
      <c r="L26" s="12" t="s">
        <v>25</v>
      </c>
      <c r="M26" s="12">
        <v>15.733067999999836</v>
      </c>
    </row>
    <row r="27" spans="4:13" ht="16.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>
        <v>10.670181000000182</v>
      </c>
    </row>
    <row r="28" spans="4:13" ht="14.25" customHeight="1" x14ac:dyDescent="0.25">
      <c r="D28" s="13" t="s">
        <v>42</v>
      </c>
      <c r="E28" s="12" t="s">
        <v>25</v>
      </c>
      <c r="F28" s="12" t="s">
        <v>26</v>
      </c>
      <c r="G28" s="12" t="s">
        <v>25</v>
      </c>
      <c r="H28" s="12" t="s">
        <v>26</v>
      </c>
      <c r="I28" s="12" t="s">
        <v>25</v>
      </c>
      <c r="J28" s="12" t="s">
        <v>26</v>
      </c>
      <c r="K28" s="12" t="s">
        <v>26</v>
      </c>
      <c r="L28" s="12" t="s">
        <v>26</v>
      </c>
      <c r="M28" s="12">
        <v>5.9402129999999875</v>
      </c>
    </row>
    <row r="29" spans="4:13" ht="16.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5.132772999999994</v>
      </c>
    </row>
    <row r="30" spans="4:13" ht="14.25" customHeight="1" x14ac:dyDescent="0.25">
      <c r="D30" s="13" t="s">
        <v>44</v>
      </c>
      <c r="E30" s="12" t="s">
        <v>25</v>
      </c>
      <c r="F30" s="12" t="s">
        <v>25</v>
      </c>
      <c r="G30" s="12" t="s">
        <v>25</v>
      </c>
      <c r="H30" s="12" t="s">
        <v>25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8.7689410000000834</v>
      </c>
    </row>
    <row r="31" spans="4:13" ht="16.5" customHeight="1" x14ac:dyDescent="0.25">
      <c r="D31" s="13" t="s">
        <v>45</v>
      </c>
      <c r="E31" s="12" t="s">
        <v>25</v>
      </c>
      <c r="F31" s="12" t="s">
        <v>26</v>
      </c>
      <c r="G31" s="12" t="s">
        <v>25</v>
      </c>
      <c r="H31" s="12" t="s">
        <v>25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10.997900000000131</v>
      </c>
    </row>
    <row r="32" spans="4:13" ht="14.2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4.0037189999999843</v>
      </c>
    </row>
    <row r="33" spans="4:13" ht="16.5" customHeight="1" x14ac:dyDescent="0.25">
      <c r="D33" s="13" t="s">
        <v>47</v>
      </c>
      <c r="E33" s="12" t="s">
        <v>25</v>
      </c>
      <c r="F33" s="12" t="s">
        <v>25</v>
      </c>
      <c r="G33" s="12" t="s">
        <v>26</v>
      </c>
      <c r="H33" s="12" t="s">
        <v>26</v>
      </c>
      <c r="I33" s="12" t="s">
        <v>26</v>
      </c>
      <c r="J33" s="12" t="s">
        <v>25</v>
      </c>
      <c r="K33" s="12" t="s">
        <v>25</v>
      </c>
      <c r="L33" s="12" t="s">
        <v>26</v>
      </c>
      <c r="M33" s="12">
        <v>13.815478000000235</v>
      </c>
    </row>
    <row r="34" spans="4:13" ht="14.2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5.9973450000000019</v>
      </c>
    </row>
    <row r="35" spans="4:13" ht="16.5" customHeight="1" x14ac:dyDescent="0.25">
      <c r="D35" s="13" t="s">
        <v>49</v>
      </c>
      <c r="E35" s="12" t="s">
        <v>25</v>
      </c>
      <c r="F35" s="12" t="s">
        <v>26</v>
      </c>
      <c r="G35" s="12" t="s">
        <v>25</v>
      </c>
      <c r="H35" s="12" t="s">
        <v>26</v>
      </c>
      <c r="I35" s="12" t="s">
        <v>25</v>
      </c>
      <c r="J35" s="12" t="s">
        <v>25</v>
      </c>
      <c r="K35" s="12" t="s">
        <v>25</v>
      </c>
      <c r="L35" s="12" t="s">
        <v>26</v>
      </c>
      <c r="M35" s="12">
        <v>8.5511660000000553</v>
      </c>
    </row>
    <row r="36" spans="4:13" ht="14.25" customHeight="1" x14ac:dyDescent="0.25">
      <c r="D36" s="13" t="s">
        <v>50</v>
      </c>
      <c r="E36" s="12" t="s">
        <v>25</v>
      </c>
      <c r="F36" s="12" t="s">
        <v>25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25</v>
      </c>
      <c r="L36" s="12" t="s">
        <v>26</v>
      </c>
      <c r="M36" s="12">
        <v>2.4903100000000267</v>
      </c>
    </row>
    <row r="37" spans="4:13" ht="16.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4.8269669999999953</v>
      </c>
    </row>
    <row r="38" spans="4:13" ht="14.25" customHeight="1" x14ac:dyDescent="0.25">
      <c r="D38" s="13" t="s">
        <v>52</v>
      </c>
      <c r="E38" s="12" t="s">
        <v>25</v>
      </c>
      <c r="F38" s="12" t="s">
        <v>26</v>
      </c>
      <c r="G38" s="12" t="s">
        <v>25</v>
      </c>
      <c r="H38" s="12" t="s">
        <v>26</v>
      </c>
      <c r="I38" s="12" t="s">
        <v>25</v>
      </c>
      <c r="J38" s="12" t="s">
        <v>25</v>
      </c>
      <c r="K38" s="12" t="s">
        <v>25</v>
      </c>
      <c r="L38" s="12" t="s">
        <v>26</v>
      </c>
      <c r="M38" s="12">
        <v>12.246965000000181</v>
      </c>
    </row>
    <row r="39" spans="4:13" ht="16.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4.2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6.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4.2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6.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4.2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6.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4.2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  <row r="47" spans="4:13" ht="16.5" customHeight="1" x14ac:dyDescent="0.25">
      <c r="D47" s="13"/>
      <c r="E47" s="12"/>
      <c r="F47" s="12"/>
      <c r="G47" s="12"/>
      <c r="H47" s="12"/>
      <c r="I47" s="12"/>
      <c r="J47" s="12"/>
      <c r="K47" s="12"/>
      <c r="L47" s="12"/>
      <c r="M47" s="12"/>
    </row>
    <row r="48" spans="4:13" ht="14.25" customHeight="1" x14ac:dyDescent="0.25">
      <c r="D48" s="13"/>
      <c r="E48" s="12"/>
      <c r="F48" s="12"/>
      <c r="G48" s="12"/>
      <c r="H48" s="12"/>
      <c r="I48" s="12"/>
      <c r="J48" s="12"/>
      <c r="K48" s="12"/>
      <c r="L48" s="12"/>
      <c r="M48" s="12"/>
    </row>
  </sheetData>
  <mergeCells count="14">
    <mergeCell ref="H5:I5"/>
    <mergeCell ref="K5:K6"/>
    <mergeCell ref="L5:L6"/>
    <mergeCell ref="D8:M8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4.19921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823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74" t="s">
        <v>0</v>
      </c>
      <c r="E2" s="74"/>
      <c r="F2" s="74"/>
      <c r="G2" s="74"/>
      <c r="H2" s="74"/>
      <c r="I2" s="74"/>
      <c r="J2" s="74"/>
      <c r="K2" s="74"/>
      <c r="L2" s="74"/>
      <c r="M2" s="74"/>
    </row>
    <row r="3" spans="4:14" ht="12.75" x14ac:dyDescent="0.2">
      <c r="D3" s="310" t="s">
        <v>277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2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12.75" x14ac:dyDescent="0.2">
      <c r="D7" s="8"/>
      <c r="E7" s="76">
        <v>1</v>
      </c>
      <c r="F7" s="76">
        <v>2</v>
      </c>
      <c r="G7" s="76">
        <v>3</v>
      </c>
      <c r="H7" s="76">
        <v>4</v>
      </c>
      <c r="I7" s="76">
        <v>5</v>
      </c>
      <c r="J7" s="76">
        <v>6</v>
      </c>
      <c r="K7" s="76">
        <v>7</v>
      </c>
      <c r="L7" s="76">
        <v>8</v>
      </c>
      <c r="M7" s="76">
        <v>9</v>
      </c>
    </row>
    <row r="8" spans="4:14" x14ac:dyDescent="0.25">
      <c r="D8" s="375" t="s">
        <v>279</v>
      </c>
      <c r="E8" s="375"/>
      <c r="F8" s="375"/>
      <c r="G8" s="375"/>
      <c r="H8" s="375"/>
      <c r="I8" s="375"/>
      <c r="J8" s="375"/>
      <c r="K8" s="375"/>
      <c r="L8" s="375"/>
      <c r="M8" s="375"/>
    </row>
    <row r="9" spans="4:14" ht="15.75" x14ac:dyDescent="0.25">
      <c r="D9" s="9" t="s">
        <v>21</v>
      </c>
      <c r="E9" s="10" t="s">
        <v>25</v>
      </c>
      <c r="F9" s="10" t="s">
        <v>26</v>
      </c>
      <c r="G9" s="10" t="s">
        <v>25</v>
      </c>
      <c r="H9" s="10" t="s">
        <v>25</v>
      </c>
      <c r="I9" s="10" t="s">
        <v>25</v>
      </c>
      <c r="J9" s="10">
        <v>46.400000000000006</v>
      </c>
      <c r="K9" s="10" t="s">
        <v>25</v>
      </c>
      <c r="L9" s="10" t="s">
        <v>25</v>
      </c>
      <c r="M9" s="10">
        <v>346.95990099999869</v>
      </c>
    </row>
    <row r="10" spans="4:14" ht="16.5" customHeight="1" x14ac:dyDescent="0.25">
      <c r="D10" s="11" t="s">
        <v>22</v>
      </c>
      <c r="E10" s="12" t="s">
        <v>25</v>
      </c>
      <c r="F10" s="12" t="s">
        <v>26</v>
      </c>
      <c r="G10" s="12" t="s">
        <v>25</v>
      </c>
      <c r="H10" s="12" t="s">
        <v>25</v>
      </c>
      <c r="I10" s="12" t="s">
        <v>25</v>
      </c>
      <c r="J10" s="12">
        <v>46.400000000000006</v>
      </c>
      <c r="K10" s="12" t="s">
        <v>25</v>
      </c>
      <c r="L10" s="12" t="s">
        <v>25</v>
      </c>
      <c r="M10" s="12">
        <v>346.95990099999869</v>
      </c>
    </row>
    <row r="11" spans="4:14" ht="15.7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8.4608450000000737</v>
      </c>
    </row>
    <row r="12" spans="4:14" ht="15.7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10.383934000000083</v>
      </c>
    </row>
    <row r="13" spans="4:14" ht="15.7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13.033292000000174</v>
      </c>
    </row>
    <row r="14" spans="4:14" ht="15.75" customHeight="1" x14ac:dyDescent="0.25">
      <c r="D14" s="13" t="s">
        <v>28</v>
      </c>
      <c r="E14" s="12" t="s">
        <v>25</v>
      </c>
      <c r="F14" s="12" t="s">
        <v>26</v>
      </c>
      <c r="G14" s="12" t="s">
        <v>25</v>
      </c>
      <c r="H14" s="12" t="s">
        <v>26</v>
      </c>
      <c r="I14" s="12" t="s">
        <v>25</v>
      </c>
      <c r="J14" s="12" t="s">
        <v>26</v>
      </c>
      <c r="K14" s="12" t="s">
        <v>26</v>
      </c>
      <c r="L14" s="12" t="s">
        <v>26</v>
      </c>
      <c r="M14" s="12">
        <v>11.848619000000115</v>
      </c>
    </row>
    <row r="15" spans="4:14" ht="15.7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6.5953899999999939</v>
      </c>
    </row>
    <row r="16" spans="4:14" ht="15.7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20.875632000000039</v>
      </c>
    </row>
    <row r="17" spans="4:13" ht="15.7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25</v>
      </c>
      <c r="K17" s="12" t="s">
        <v>25</v>
      </c>
      <c r="L17" s="12" t="s">
        <v>26</v>
      </c>
      <c r="M17" s="12">
        <v>12.317332000000112</v>
      </c>
    </row>
    <row r="18" spans="4:13" ht="15.7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7.5475230000000364</v>
      </c>
    </row>
    <row r="19" spans="4:13" ht="15.7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5.1866810000000001</v>
      </c>
    </row>
    <row r="20" spans="4:13" ht="15.7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4.8988150000000301</v>
      </c>
    </row>
    <row r="21" spans="4:13" ht="15.7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25</v>
      </c>
      <c r="L21" s="12" t="s">
        <v>25</v>
      </c>
      <c r="M21" s="12">
        <v>100.49031199999723</v>
      </c>
    </row>
    <row r="22" spans="4:13" ht="15.7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8.8354110000000023</v>
      </c>
    </row>
    <row r="23" spans="4:13" ht="15.7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16.299053999999987</v>
      </c>
    </row>
    <row r="24" spans="4:13" ht="15.7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10.394794000000113</v>
      </c>
    </row>
    <row r="25" spans="4:13" ht="15.7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9.6991440000001692</v>
      </c>
    </row>
    <row r="26" spans="4:13" ht="15.75" customHeight="1" x14ac:dyDescent="0.25">
      <c r="D26" s="13" t="s">
        <v>40</v>
      </c>
      <c r="E26" s="12" t="s">
        <v>25</v>
      </c>
      <c r="F26" s="12" t="s">
        <v>26</v>
      </c>
      <c r="G26" s="12" t="s">
        <v>25</v>
      </c>
      <c r="H26" s="12" t="s">
        <v>25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10.071162000000141</v>
      </c>
    </row>
    <row r="27" spans="4:13" ht="15.7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>
        <v>9.5764470000002007</v>
      </c>
    </row>
    <row r="28" spans="4:13" ht="15.7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3.63984500000001</v>
      </c>
    </row>
    <row r="29" spans="4:13" ht="15.7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3.8826550000000082</v>
      </c>
    </row>
    <row r="30" spans="4:13" ht="15.7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9.2722360000000901</v>
      </c>
    </row>
    <row r="31" spans="4:13" ht="15.7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9.5385360000000734</v>
      </c>
    </row>
    <row r="32" spans="4:13" ht="15.7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3.8662129999999952</v>
      </c>
    </row>
    <row r="33" spans="4:13" ht="15.7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19.711345999999942</v>
      </c>
    </row>
    <row r="34" spans="4:13" ht="15.7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4.8391190000000099</v>
      </c>
    </row>
    <row r="35" spans="4:13" ht="15.7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7.3491459999998758</v>
      </c>
    </row>
    <row r="36" spans="4:13" ht="15.7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2.6686630000000249</v>
      </c>
    </row>
    <row r="37" spans="4:13" ht="15.7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5.5688500000000047</v>
      </c>
    </row>
    <row r="38" spans="4:13" ht="15.7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10.108905000000124</v>
      </c>
    </row>
    <row r="39" spans="4:13" ht="15.7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4">
    <mergeCell ref="H5:I5"/>
    <mergeCell ref="K5:K6"/>
    <mergeCell ref="L5:L6"/>
    <mergeCell ref="D8:M8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D1:N48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69921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824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74" t="s">
        <v>0</v>
      </c>
      <c r="E2" s="74"/>
      <c r="F2" s="74"/>
      <c r="G2" s="74"/>
      <c r="H2" s="74"/>
      <c r="I2" s="74"/>
      <c r="J2" s="74"/>
      <c r="K2" s="74"/>
      <c r="L2" s="74"/>
      <c r="M2" s="74"/>
    </row>
    <row r="3" spans="4:14" ht="12.75" x14ac:dyDescent="0.2">
      <c r="D3" s="310" t="s">
        <v>277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1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12.75" x14ac:dyDescent="0.2">
      <c r="D7" s="8"/>
      <c r="E7" s="76">
        <v>1</v>
      </c>
      <c r="F7" s="76">
        <v>2</v>
      </c>
      <c r="G7" s="76">
        <v>3</v>
      </c>
      <c r="H7" s="76">
        <v>4</v>
      </c>
      <c r="I7" s="76">
        <v>5</v>
      </c>
      <c r="J7" s="76">
        <v>6</v>
      </c>
      <c r="K7" s="76">
        <v>7</v>
      </c>
      <c r="L7" s="76">
        <v>8</v>
      </c>
      <c r="M7" s="76">
        <v>9</v>
      </c>
    </row>
    <row r="8" spans="4:14" x14ac:dyDescent="0.25">
      <c r="D8" s="375" t="s">
        <v>280</v>
      </c>
      <c r="E8" s="375"/>
      <c r="F8" s="375"/>
      <c r="G8" s="375"/>
      <c r="H8" s="375"/>
      <c r="I8" s="375"/>
      <c r="J8" s="375"/>
      <c r="K8" s="375"/>
      <c r="L8" s="375"/>
      <c r="M8" s="375"/>
    </row>
    <row r="9" spans="4:14" ht="15.75" x14ac:dyDescent="0.25">
      <c r="D9" s="9" t="s">
        <v>21</v>
      </c>
      <c r="E9" s="10" t="s">
        <v>26</v>
      </c>
      <c r="F9" s="10" t="s">
        <v>26</v>
      </c>
      <c r="G9" s="10" t="s">
        <v>26</v>
      </c>
      <c r="H9" s="10" t="s">
        <v>26</v>
      </c>
      <c r="I9" s="10" t="s">
        <v>26</v>
      </c>
      <c r="J9" s="10" t="s">
        <v>25</v>
      </c>
      <c r="K9" s="10" t="s">
        <v>25</v>
      </c>
      <c r="L9" s="10" t="s">
        <v>26</v>
      </c>
      <c r="M9" s="10">
        <v>11.727845999999991</v>
      </c>
    </row>
    <row r="10" spans="4:14" ht="14.25" customHeight="1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25</v>
      </c>
      <c r="K10" s="12" t="s">
        <v>25</v>
      </c>
      <c r="L10" s="12" t="s">
        <v>26</v>
      </c>
      <c r="M10" s="12">
        <v>11.727845999999991</v>
      </c>
    </row>
    <row r="11" spans="4:14" ht="15.7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0.43195899999999976</v>
      </c>
    </row>
    <row r="12" spans="4:14" ht="1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0.151731</v>
      </c>
    </row>
    <row r="13" spans="4:14" ht="15.7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25</v>
      </c>
    </row>
    <row r="14" spans="4:14" ht="1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 t="s">
        <v>25</v>
      </c>
    </row>
    <row r="15" spans="4:14" ht="15.7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0.12581399999999995</v>
      </c>
    </row>
    <row r="16" spans="4:14" ht="1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8.8140999999999983E-2</v>
      </c>
    </row>
    <row r="17" spans="4:13" ht="15.7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0.19335400000000003</v>
      </c>
    </row>
    <row r="18" spans="4:13" ht="1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2.5864000000000005E-2</v>
      </c>
    </row>
    <row r="19" spans="4:13" ht="15.7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 t="s">
        <v>25</v>
      </c>
    </row>
    <row r="20" spans="4:13" ht="1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0.22032400000000008</v>
      </c>
    </row>
    <row r="21" spans="4:13" ht="15.7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 t="s">
        <v>25</v>
      </c>
    </row>
    <row r="22" spans="4:13" ht="1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 t="s">
        <v>25</v>
      </c>
    </row>
    <row r="23" spans="4:13" ht="15.7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1.0070870000000003</v>
      </c>
    </row>
    <row r="24" spans="4:13" ht="1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0.19143099999999999</v>
      </c>
    </row>
    <row r="25" spans="4:13" ht="15.7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 t="s">
        <v>25</v>
      </c>
    </row>
    <row r="26" spans="4:13" ht="1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0.25064999999999993</v>
      </c>
    </row>
    <row r="27" spans="4:13" ht="15.7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 t="s">
        <v>25</v>
      </c>
    </row>
    <row r="28" spans="4:13" ht="1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0.11053099999999999</v>
      </c>
    </row>
    <row r="29" spans="4:13" ht="15.7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0.217552</v>
      </c>
    </row>
    <row r="30" spans="4:13" ht="1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 t="s">
        <v>25</v>
      </c>
    </row>
    <row r="31" spans="4:13" ht="15.7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 t="s">
        <v>25</v>
      </c>
    </row>
    <row r="32" spans="4:13" ht="1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1.8874000000000005E-2</v>
      </c>
    </row>
    <row r="33" spans="4:13" ht="15.7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 t="s">
        <v>25</v>
      </c>
    </row>
    <row r="34" spans="4:13" ht="1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 t="s">
        <v>25</v>
      </c>
    </row>
    <row r="35" spans="4:13" ht="15.7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0.14394699999999999</v>
      </c>
    </row>
    <row r="36" spans="4:13" ht="1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 t="s">
        <v>25</v>
      </c>
    </row>
    <row r="37" spans="4:13" ht="15.7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1.9695999999999998E-2</v>
      </c>
    </row>
    <row r="38" spans="4:13" ht="1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0.47879999999999989</v>
      </c>
    </row>
    <row r="39" spans="4:13" ht="15.7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.7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  <row r="47" spans="4:13" ht="15.75" customHeight="1" x14ac:dyDescent="0.25">
      <c r="D47" s="13"/>
      <c r="E47" s="12"/>
      <c r="F47" s="12"/>
      <c r="G47" s="12"/>
      <c r="H47" s="12"/>
      <c r="I47" s="12"/>
      <c r="J47" s="12"/>
      <c r="K47" s="12"/>
      <c r="L47" s="12"/>
      <c r="M47" s="12"/>
    </row>
    <row r="48" spans="4:13" ht="15" customHeight="1" x14ac:dyDescent="0.25">
      <c r="D48" s="13"/>
      <c r="E48" s="12"/>
      <c r="F48" s="12"/>
      <c r="G48" s="12"/>
      <c r="H48" s="12"/>
      <c r="I48" s="12"/>
      <c r="J48" s="12"/>
      <c r="K48" s="12"/>
      <c r="L48" s="12"/>
      <c r="M48" s="12"/>
    </row>
  </sheetData>
  <mergeCells count="14">
    <mergeCell ref="H5:I5"/>
    <mergeCell ref="K5:K6"/>
    <mergeCell ref="L5:L6"/>
    <mergeCell ref="D8:M8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825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74" t="s">
        <v>0</v>
      </c>
      <c r="E2" s="74"/>
      <c r="F2" s="74"/>
      <c r="G2" s="74"/>
      <c r="H2" s="74"/>
      <c r="I2" s="74"/>
      <c r="J2" s="74"/>
      <c r="K2" s="74"/>
      <c r="L2" s="74"/>
      <c r="M2" s="74"/>
    </row>
    <row r="3" spans="4:14" ht="12.75" x14ac:dyDescent="0.2">
      <c r="D3" s="310" t="s">
        <v>277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4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12.75" x14ac:dyDescent="0.2">
      <c r="D7" s="8"/>
      <c r="E7" s="76">
        <v>1</v>
      </c>
      <c r="F7" s="76">
        <v>2</v>
      </c>
      <c r="G7" s="76">
        <v>3</v>
      </c>
      <c r="H7" s="76">
        <v>4</v>
      </c>
      <c r="I7" s="76">
        <v>5</v>
      </c>
      <c r="J7" s="76">
        <v>6</v>
      </c>
      <c r="K7" s="76">
        <v>7</v>
      </c>
      <c r="L7" s="76">
        <v>8</v>
      </c>
      <c r="M7" s="76">
        <v>9</v>
      </c>
    </row>
    <row r="8" spans="4:14" x14ac:dyDescent="0.25">
      <c r="D8" s="375" t="s">
        <v>281</v>
      </c>
      <c r="E8" s="375"/>
      <c r="F8" s="375"/>
      <c r="G8" s="375"/>
      <c r="H8" s="375"/>
      <c r="I8" s="375"/>
      <c r="J8" s="375"/>
      <c r="K8" s="375"/>
      <c r="L8" s="375"/>
      <c r="M8" s="375"/>
    </row>
    <row r="9" spans="4:14" ht="15.75" x14ac:dyDescent="0.25">
      <c r="D9" s="9" t="s">
        <v>21</v>
      </c>
      <c r="E9" s="10" t="s">
        <v>25</v>
      </c>
      <c r="F9" s="10" t="s">
        <v>25</v>
      </c>
      <c r="G9" s="10" t="s">
        <v>25</v>
      </c>
      <c r="H9" s="10" t="s">
        <v>26</v>
      </c>
      <c r="I9" s="10" t="s">
        <v>25</v>
      </c>
      <c r="J9" s="10" t="s">
        <v>25</v>
      </c>
      <c r="K9" s="10">
        <v>10.199999999999999</v>
      </c>
      <c r="L9" s="10" t="s">
        <v>25</v>
      </c>
      <c r="M9" s="10">
        <v>427.22388000000035</v>
      </c>
    </row>
    <row r="10" spans="4:14" ht="15" customHeight="1" x14ac:dyDescent="0.25">
      <c r="D10" s="11" t="s">
        <v>22</v>
      </c>
      <c r="E10" s="12" t="s">
        <v>25</v>
      </c>
      <c r="F10" s="12" t="s">
        <v>25</v>
      </c>
      <c r="G10" s="12" t="s">
        <v>25</v>
      </c>
      <c r="H10" s="12" t="s">
        <v>26</v>
      </c>
      <c r="I10" s="12" t="s">
        <v>25</v>
      </c>
      <c r="J10" s="12" t="s">
        <v>25</v>
      </c>
      <c r="K10" s="12">
        <v>10.199999999999999</v>
      </c>
      <c r="L10" s="12" t="s">
        <v>25</v>
      </c>
      <c r="M10" s="12">
        <v>427.22388000000035</v>
      </c>
    </row>
    <row r="11" spans="4:14" ht="1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7.4740500000000001</v>
      </c>
    </row>
    <row r="12" spans="4:14" ht="1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10.524511</v>
      </c>
    </row>
    <row r="13" spans="4:14" ht="1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16.448737000000001</v>
      </c>
    </row>
    <row r="14" spans="4:14" ht="15" customHeight="1" x14ac:dyDescent="0.25">
      <c r="D14" s="13" t="s">
        <v>28</v>
      </c>
      <c r="E14" s="12" t="s">
        <v>25</v>
      </c>
      <c r="F14" s="12" t="s">
        <v>26</v>
      </c>
      <c r="G14" s="12" t="s">
        <v>25</v>
      </c>
      <c r="H14" s="12" t="s">
        <v>26</v>
      </c>
      <c r="I14" s="12" t="s">
        <v>25</v>
      </c>
      <c r="J14" s="12" t="s">
        <v>25</v>
      </c>
      <c r="K14" s="12" t="s">
        <v>26</v>
      </c>
      <c r="L14" s="12" t="s">
        <v>25</v>
      </c>
      <c r="M14" s="12">
        <v>15.981786999999999</v>
      </c>
    </row>
    <row r="15" spans="4:14" ht="1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12.670173999999996</v>
      </c>
    </row>
    <row r="16" spans="4:14" ht="1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9.6241789999999963</v>
      </c>
    </row>
    <row r="17" spans="4:13" ht="1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19.354139</v>
      </c>
    </row>
    <row r="18" spans="4:13" ht="1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10.120293</v>
      </c>
    </row>
    <row r="19" spans="4:13" ht="1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7.8067359999999999</v>
      </c>
    </row>
    <row r="20" spans="4:13" ht="1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5.8098700000000001</v>
      </c>
    </row>
    <row r="21" spans="4:13" ht="1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25</v>
      </c>
      <c r="L21" s="12" t="s">
        <v>25</v>
      </c>
      <c r="M21" s="12">
        <v>63.827940000000005</v>
      </c>
    </row>
    <row r="22" spans="4:13" ht="1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9.2904680000000006</v>
      </c>
    </row>
    <row r="23" spans="4:13" ht="1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20.884366999999997</v>
      </c>
    </row>
    <row r="24" spans="4:13" ht="1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9.8366980000000002</v>
      </c>
    </row>
    <row r="25" spans="4:13" ht="1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25</v>
      </c>
      <c r="K25" s="12" t="s">
        <v>25</v>
      </c>
      <c r="L25" s="12" t="s">
        <v>26</v>
      </c>
      <c r="M25" s="12">
        <v>13.251486999999999</v>
      </c>
    </row>
    <row r="26" spans="4:13" ht="15" customHeight="1" x14ac:dyDescent="0.25">
      <c r="D26" s="13" t="s">
        <v>40</v>
      </c>
      <c r="E26" s="12" t="s">
        <v>25</v>
      </c>
      <c r="F26" s="12" t="s">
        <v>26</v>
      </c>
      <c r="G26" s="12" t="s">
        <v>25</v>
      </c>
      <c r="H26" s="12" t="s">
        <v>26</v>
      </c>
      <c r="I26" s="12" t="s">
        <v>25</v>
      </c>
      <c r="J26" s="12" t="s">
        <v>26</v>
      </c>
      <c r="K26" s="12" t="s">
        <v>26</v>
      </c>
      <c r="L26" s="12" t="s">
        <v>26</v>
      </c>
      <c r="M26" s="12">
        <v>52.833017999999996</v>
      </c>
    </row>
    <row r="27" spans="4:13" ht="1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>
        <v>17.096042999999998</v>
      </c>
    </row>
    <row r="28" spans="4:13" ht="15" customHeight="1" x14ac:dyDescent="0.25">
      <c r="D28" s="13" t="s">
        <v>42</v>
      </c>
      <c r="E28" s="12" t="s">
        <v>25</v>
      </c>
      <c r="F28" s="12" t="s">
        <v>26</v>
      </c>
      <c r="G28" s="12" t="s">
        <v>25</v>
      </c>
      <c r="H28" s="12" t="s">
        <v>26</v>
      </c>
      <c r="I28" s="12" t="s">
        <v>25</v>
      </c>
      <c r="J28" s="12" t="s">
        <v>26</v>
      </c>
      <c r="K28" s="12" t="s">
        <v>26</v>
      </c>
      <c r="L28" s="12" t="s">
        <v>26</v>
      </c>
      <c r="M28" s="12">
        <v>11.985767000000001</v>
      </c>
    </row>
    <row r="29" spans="4:13" ht="1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3.268386</v>
      </c>
    </row>
    <row r="30" spans="4:13" ht="15" customHeight="1" x14ac:dyDescent="0.25">
      <c r="D30" s="13" t="s">
        <v>44</v>
      </c>
      <c r="E30" s="12" t="s">
        <v>25</v>
      </c>
      <c r="F30" s="12" t="s">
        <v>25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17.416394999999998</v>
      </c>
    </row>
    <row r="31" spans="4:13" ht="1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7.2104849999999949</v>
      </c>
    </row>
    <row r="32" spans="4:13" ht="1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3.3294999999999999</v>
      </c>
    </row>
    <row r="33" spans="4:13" ht="1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21.555407000000002</v>
      </c>
    </row>
    <row r="34" spans="4:13" ht="1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4.4163510000000006</v>
      </c>
    </row>
    <row r="35" spans="4:13" ht="15" customHeight="1" x14ac:dyDescent="0.25">
      <c r="D35" s="13" t="s">
        <v>49</v>
      </c>
      <c r="E35" s="12" t="s">
        <v>25</v>
      </c>
      <c r="F35" s="12" t="s">
        <v>26</v>
      </c>
      <c r="G35" s="12" t="s">
        <v>25</v>
      </c>
      <c r="H35" s="12" t="s">
        <v>26</v>
      </c>
      <c r="I35" s="12" t="s">
        <v>25</v>
      </c>
      <c r="J35" s="12" t="s">
        <v>26</v>
      </c>
      <c r="K35" s="12" t="s">
        <v>26</v>
      </c>
      <c r="L35" s="12" t="s">
        <v>26</v>
      </c>
      <c r="M35" s="12">
        <v>33.132486999999998</v>
      </c>
    </row>
    <row r="36" spans="4:13" ht="1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7.8942969999999972</v>
      </c>
    </row>
    <row r="37" spans="4:13" ht="1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4.1772220000000004</v>
      </c>
    </row>
    <row r="38" spans="4:13" ht="1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10.003085999999998</v>
      </c>
    </row>
    <row r="39" spans="4:13" ht="1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4">
    <mergeCell ref="H5:I5"/>
    <mergeCell ref="K5:K6"/>
    <mergeCell ref="L5:L6"/>
    <mergeCell ref="D8:M8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D1:K40"/>
  <sheetViews>
    <sheetView topLeftCell="D1" workbookViewId="0">
      <selection activeCell="E1" sqref="E1:J1"/>
    </sheetView>
  </sheetViews>
  <sheetFormatPr defaultRowHeight="15" x14ac:dyDescent="0.25"/>
  <cols>
    <col min="1" max="3" width="0" style="3" hidden="1" customWidth="1"/>
    <col min="4" max="4" width="35" style="1" customWidth="1"/>
    <col min="5" max="5" width="13.69921875" style="1" customWidth="1"/>
    <col min="6" max="6" width="13.5" style="1" customWidth="1"/>
    <col min="7" max="7" width="10.8984375" style="1" bestFit="1" customWidth="1"/>
    <col min="8" max="8" width="11.59765625" style="1" bestFit="1" customWidth="1"/>
    <col min="9" max="9" width="8.796875" style="1" bestFit="1" customWidth="1"/>
    <col min="10" max="10" width="11.5" style="1" customWidth="1"/>
    <col min="11" max="253" width="8.796875" style="3"/>
    <col min="254" max="256" width="0" style="3" hidden="1" customWidth="1"/>
    <col min="257" max="257" width="21.796875" style="3" customWidth="1"/>
    <col min="258" max="258" width="13.69921875" style="3" customWidth="1"/>
    <col min="259" max="259" width="13.5" style="3" customWidth="1"/>
    <col min="260" max="260" width="8.69921875" style="3" customWidth="1"/>
    <col min="261" max="261" width="8.19921875" style="3" customWidth="1"/>
    <col min="262" max="262" width="7.796875" style="3" customWidth="1"/>
    <col min="263" max="263" width="11.5" style="3" customWidth="1"/>
    <col min="264" max="264" width="8.59765625" style="3" customWidth="1"/>
    <col min="265" max="265" width="7.5" style="3" customWidth="1"/>
    <col min="266" max="266" width="10.59765625" style="3" customWidth="1"/>
    <col min="267" max="509" width="8.796875" style="3"/>
    <col min="510" max="512" width="0" style="3" hidden="1" customWidth="1"/>
    <col min="513" max="513" width="21.796875" style="3" customWidth="1"/>
    <col min="514" max="514" width="13.69921875" style="3" customWidth="1"/>
    <col min="515" max="515" width="13.5" style="3" customWidth="1"/>
    <col min="516" max="516" width="8.69921875" style="3" customWidth="1"/>
    <col min="517" max="517" width="8.19921875" style="3" customWidth="1"/>
    <col min="518" max="518" width="7.796875" style="3" customWidth="1"/>
    <col min="519" max="519" width="11.5" style="3" customWidth="1"/>
    <col min="520" max="520" width="8.59765625" style="3" customWidth="1"/>
    <col min="521" max="521" width="7.5" style="3" customWidth="1"/>
    <col min="522" max="522" width="10.59765625" style="3" customWidth="1"/>
    <col min="523" max="765" width="8.796875" style="3"/>
    <col min="766" max="768" width="0" style="3" hidden="1" customWidth="1"/>
    <col min="769" max="769" width="21.796875" style="3" customWidth="1"/>
    <col min="770" max="770" width="13.69921875" style="3" customWidth="1"/>
    <col min="771" max="771" width="13.5" style="3" customWidth="1"/>
    <col min="772" max="772" width="8.69921875" style="3" customWidth="1"/>
    <col min="773" max="773" width="8.19921875" style="3" customWidth="1"/>
    <col min="774" max="774" width="7.796875" style="3" customWidth="1"/>
    <col min="775" max="775" width="11.5" style="3" customWidth="1"/>
    <col min="776" max="776" width="8.59765625" style="3" customWidth="1"/>
    <col min="777" max="777" width="7.5" style="3" customWidth="1"/>
    <col min="778" max="778" width="10.59765625" style="3" customWidth="1"/>
    <col min="779" max="1021" width="8.796875" style="3"/>
    <col min="1022" max="1024" width="0" style="3" hidden="1" customWidth="1"/>
    <col min="1025" max="1025" width="21.796875" style="3" customWidth="1"/>
    <col min="1026" max="1026" width="13.69921875" style="3" customWidth="1"/>
    <col min="1027" max="1027" width="13.5" style="3" customWidth="1"/>
    <col min="1028" max="1028" width="8.69921875" style="3" customWidth="1"/>
    <col min="1029" max="1029" width="8.19921875" style="3" customWidth="1"/>
    <col min="1030" max="1030" width="7.796875" style="3" customWidth="1"/>
    <col min="1031" max="1031" width="11.5" style="3" customWidth="1"/>
    <col min="1032" max="1032" width="8.59765625" style="3" customWidth="1"/>
    <col min="1033" max="1033" width="7.5" style="3" customWidth="1"/>
    <col min="1034" max="1034" width="10.59765625" style="3" customWidth="1"/>
    <col min="1035" max="1277" width="8.796875" style="3"/>
    <col min="1278" max="1280" width="0" style="3" hidden="1" customWidth="1"/>
    <col min="1281" max="1281" width="21.796875" style="3" customWidth="1"/>
    <col min="1282" max="1282" width="13.69921875" style="3" customWidth="1"/>
    <col min="1283" max="1283" width="13.5" style="3" customWidth="1"/>
    <col min="1284" max="1284" width="8.69921875" style="3" customWidth="1"/>
    <col min="1285" max="1285" width="8.19921875" style="3" customWidth="1"/>
    <col min="1286" max="1286" width="7.796875" style="3" customWidth="1"/>
    <col min="1287" max="1287" width="11.5" style="3" customWidth="1"/>
    <col min="1288" max="1288" width="8.59765625" style="3" customWidth="1"/>
    <col min="1289" max="1289" width="7.5" style="3" customWidth="1"/>
    <col min="1290" max="1290" width="10.59765625" style="3" customWidth="1"/>
    <col min="1291" max="1533" width="8.796875" style="3"/>
    <col min="1534" max="1536" width="0" style="3" hidden="1" customWidth="1"/>
    <col min="1537" max="1537" width="21.796875" style="3" customWidth="1"/>
    <col min="1538" max="1538" width="13.69921875" style="3" customWidth="1"/>
    <col min="1539" max="1539" width="13.5" style="3" customWidth="1"/>
    <col min="1540" max="1540" width="8.69921875" style="3" customWidth="1"/>
    <col min="1541" max="1541" width="8.19921875" style="3" customWidth="1"/>
    <col min="1542" max="1542" width="7.796875" style="3" customWidth="1"/>
    <col min="1543" max="1543" width="11.5" style="3" customWidth="1"/>
    <col min="1544" max="1544" width="8.59765625" style="3" customWidth="1"/>
    <col min="1545" max="1545" width="7.5" style="3" customWidth="1"/>
    <col min="1546" max="1546" width="10.59765625" style="3" customWidth="1"/>
    <col min="1547" max="1789" width="8.796875" style="3"/>
    <col min="1790" max="1792" width="0" style="3" hidden="1" customWidth="1"/>
    <col min="1793" max="1793" width="21.796875" style="3" customWidth="1"/>
    <col min="1794" max="1794" width="13.69921875" style="3" customWidth="1"/>
    <col min="1795" max="1795" width="13.5" style="3" customWidth="1"/>
    <col min="1796" max="1796" width="8.69921875" style="3" customWidth="1"/>
    <col min="1797" max="1797" width="8.19921875" style="3" customWidth="1"/>
    <col min="1798" max="1798" width="7.796875" style="3" customWidth="1"/>
    <col min="1799" max="1799" width="11.5" style="3" customWidth="1"/>
    <col min="1800" max="1800" width="8.59765625" style="3" customWidth="1"/>
    <col min="1801" max="1801" width="7.5" style="3" customWidth="1"/>
    <col min="1802" max="1802" width="10.59765625" style="3" customWidth="1"/>
    <col min="1803" max="2045" width="8.796875" style="3"/>
    <col min="2046" max="2048" width="0" style="3" hidden="1" customWidth="1"/>
    <col min="2049" max="2049" width="21.796875" style="3" customWidth="1"/>
    <col min="2050" max="2050" width="13.69921875" style="3" customWidth="1"/>
    <col min="2051" max="2051" width="13.5" style="3" customWidth="1"/>
    <col min="2052" max="2052" width="8.69921875" style="3" customWidth="1"/>
    <col min="2053" max="2053" width="8.19921875" style="3" customWidth="1"/>
    <col min="2054" max="2054" width="7.796875" style="3" customWidth="1"/>
    <col min="2055" max="2055" width="11.5" style="3" customWidth="1"/>
    <col min="2056" max="2056" width="8.59765625" style="3" customWidth="1"/>
    <col min="2057" max="2057" width="7.5" style="3" customWidth="1"/>
    <col min="2058" max="2058" width="10.59765625" style="3" customWidth="1"/>
    <col min="2059" max="2301" width="8.796875" style="3"/>
    <col min="2302" max="2304" width="0" style="3" hidden="1" customWidth="1"/>
    <col min="2305" max="2305" width="21.796875" style="3" customWidth="1"/>
    <col min="2306" max="2306" width="13.69921875" style="3" customWidth="1"/>
    <col min="2307" max="2307" width="13.5" style="3" customWidth="1"/>
    <col min="2308" max="2308" width="8.69921875" style="3" customWidth="1"/>
    <col min="2309" max="2309" width="8.19921875" style="3" customWidth="1"/>
    <col min="2310" max="2310" width="7.796875" style="3" customWidth="1"/>
    <col min="2311" max="2311" width="11.5" style="3" customWidth="1"/>
    <col min="2312" max="2312" width="8.59765625" style="3" customWidth="1"/>
    <col min="2313" max="2313" width="7.5" style="3" customWidth="1"/>
    <col min="2314" max="2314" width="10.59765625" style="3" customWidth="1"/>
    <col min="2315" max="2557" width="8.796875" style="3"/>
    <col min="2558" max="2560" width="0" style="3" hidden="1" customWidth="1"/>
    <col min="2561" max="2561" width="21.796875" style="3" customWidth="1"/>
    <col min="2562" max="2562" width="13.69921875" style="3" customWidth="1"/>
    <col min="2563" max="2563" width="13.5" style="3" customWidth="1"/>
    <col min="2564" max="2564" width="8.69921875" style="3" customWidth="1"/>
    <col min="2565" max="2565" width="8.19921875" style="3" customWidth="1"/>
    <col min="2566" max="2566" width="7.796875" style="3" customWidth="1"/>
    <col min="2567" max="2567" width="11.5" style="3" customWidth="1"/>
    <col min="2568" max="2568" width="8.59765625" style="3" customWidth="1"/>
    <col min="2569" max="2569" width="7.5" style="3" customWidth="1"/>
    <col min="2570" max="2570" width="10.59765625" style="3" customWidth="1"/>
    <col min="2571" max="2813" width="8.796875" style="3"/>
    <col min="2814" max="2816" width="0" style="3" hidden="1" customWidth="1"/>
    <col min="2817" max="2817" width="21.796875" style="3" customWidth="1"/>
    <col min="2818" max="2818" width="13.69921875" style="3" customWidth="1"/>
    <col min="2819" max="2819" width="13.5" style="3" customWidth="1"/>
    <col min="2820" max="2820" width="8.69921875" style="3" customWidth="1"/>
    <col min="2821" max="2821" width="8.19921875" style="3" customWidth="1"/>
    <col min="2822" max="2822" width="7.796875" style="3" customWidth="1"/>
    <col min="2823" max="2823" width="11.5" style="3" customWidth="1"/>
    <col min="2824" max="2824" width="8.59765625" style="3" customWidth="1"/>
    <col min="2825" max="2825" width="7.5" style="3" customWidth="1"/>
    <col min="2826" max="2826" width="10.59765625" style="3" customWidth="1"/>
    <col min="2827" max="3069" width="8.796875" style="3"/>
    <col min="3070" max="3072" width="0" style="3" hidden="1" customWidth="1"/>
    <col min="3073" max="3073" width="21.796875" style="3" customWidth="1"/>
    <col min="3074" max="3074" width="13.69921875" style="3" customWidth="1"/>
    <col min="3075" max="3075" width="13.5" style="3" customWidth="1"/>
    <col min="3076" max="3076" width="8.69921875" style="3" customWidth="1"/>
    <col min="3077" max="3077" width="8.19921875" style="3" customWidth="1"/>
    <col min="3078" max="3078" width="7.796875" style="3" customWidth="1"/>
    <col min="3079" max="3079" width="11.5" style="3" customWidth="1"/>
    <col min="3080" max="3080" width="8.59765625" style="3" customWidth="1"/>
    <col min="3081" max="3081" width="7.5" style="3" customWidth="1"/>
    <col min="3082" max="3082" width="10.59765625" style="3" customWidth="1"/>
    <col min="3083" max="3325" width="8.796875" style="3"/>
    <col min="3326" max="3328" width="0" style="3" hidden="1" customWidth="1"/>
    <col min="3329" max="3329" width="21.796875" style="3" customWidth="1"/>
    <col min="3330" max="3330" width="13.69921875" style="3" customWidth="1"/>
    <col min="3331" max="3331" width="13.5" style="3" customWidth="1"/>
    <col min="3332" max="3332" width="8.69921875" style="3" customWidth="1"/>
    <col min="3333" max="3333" width="8.19921875" style="3" customWidth="1"/>
    <col min="3334" max="3334" width="7.796875" style="3" customWidth="1"/>
    <col min="3335" max="3335" width="11.5" style="3" customWidth="1"/>
    <col min="3336" max="3336" width="8.59765625" style="3" customWidth="1"/>
    <col min="3337" max="3337" width="7.5" style="3" customWidth="1"/>
    <col min="3338" max="3338" width="10.59765625" style="3" customWidth="1"/>
    <col min="3339" max="3581" width="8.796875" style="3"/>
    <col min="3582" max="3584" width="0" style="3" hidden="1" customWidth="1"/>
    <col min="3585" max="3585" width="21.796875" style="3" customWidth="1"/>
    <col min="3586" max="3586" width="13.69921875" style="3" customWidth="1"/>
    <col min="3587" max="3587" width="13.5" style="3" customWidth="1"/>
    <col min="3588" max="3588" width="8.69921875" style="3" customWidth="1"/>
    <col min="3589" max="3589" width="8.19921875" style="3" customWidth="1"/>
    <col min="3590" max="3590" width="7.796875" style="3" customWidth="1"/>
    <col min="3591" max="3591" width="11.5" style="3" customWidth="1"/>
    <col min="3592" max="3592" width="8.59765625" style="3" customWidth="1"/>
    <col min="3593" max="3593" width="7.5" style="3" customWidth="1"/>
    <col min="3594" max="3594" width="10.59765625" style="3" customWidth="1"/>
    <col min="3595" max="3837" width="8.796875" style="3"/>
    <col min="3838" max="3840" width="0" style="3" hidden="1" customWidth="1"/>
    <col min="3841" max="3841" width="21.796875" style="3" customWidth="1"/>
    <col min="3842" max="3842" width="13.69921875" style="3" customWidth="1"/>
    <col min="3843" max="3843" width="13.5" style="3" customWidth="1"/>
    <col min="3844" max="3844" width="8.69921875" style="3" customWidth="1"/>
    <col min="3845" max="3845" width="8.19921875" style="3" customWidth="1"/>
    <col min="3846" max="3846" width="7.796875" style="3" customWidth="1"/>
    <col min="3847" max="3847" width="11.5" style="3" customWidth="1"/>
    <col min="3848" max="3848" width="8.59765625" style="3" customWidth="1"/>
    <col min="3849" max="3849" width="7.5" style="3" customWidth="1"/>
    <col min="3850" max="3850" width="10.59765625" style="3" customWidth="1"/>
    <col min="3851" max="4093" width="8.796875" style="3"/>
    <col min="4094" max="4096" width="0" style="3" hidden="1" customWidth="1"/>
    <col min="4097" max="4097" width="21.796875" style="3" customWidth="1"/>
    <col min="4098" max="4098" width="13.69921875" style="3" customWidth="1"/>
    <col min="4099" max="4099" width="13.5" style="3" customWidth="1"/>
    <col min="4100" max="4100" width="8.69921875" style="3" customWidth="1"/>
    <col min="4101" max="4101" width="8.19921875" style="3" customWidth="1"/>
    <col min="4102" max="4102" width="7.796875" style="3" customWidth="1"/>
    <col min="4103" max="4103" width="11.5" style="3" customWidth="1"/>
    <col min="4104" max="4104" width="8.59765625" style="3" customWidth="1"/>
    <col min="4105" max="4105" width="7.5" style="3" customWidth="1"/>
    <col min="4106" max="4106" width="10.59765625" style="3" customWidth="1"/>
    <col min="4107" max="4349" width="8.796875" style="3"/>
    <col min="4350" max="4352" width="0" style="3" hidden="1" customWidth="1"/>
    <col min="4353" max="4353" width="21.796875" style="3" customWidth="1"/>
    <col min="4354" max="4354" width="13.69921875" style="3" customWidth="1"/>
    <col min="4355" max="4355" width="13.5" style="3" customWidth="1"/>
    <col min="4356" max="4356" width="8.69921875" style="3" customWidth="1"/>
    <col min="4357" max="4357" width="8.19921875" style="3" customWidth="1"/>
    <col min="4358" max="4358" width="7.796875" style="3" customWidth="1"/>
    <col min="4359" max="4359" width="11.5" style="3" customWidth="1"/>
    <col min="4360" max="4360" width="8.59765625" style="3" customWidth="1"/>
    <col min="4361" max="4361" width="7.5" style="3" customWidth="1"/>
    <col min="4362" max="4362" width="10.59765625" style="3" customWidth="1"/>
    <col min="4363" max="4605" width="8.796875" style="3"/>
    <col min="4606" max="4608" width="0" style="3" hidden="1" customWidth="1"/>
    <col min="4609" max="4609" width="21.796875" style="3" customWidth="1"/>
    <col min="4610" max="4610" width="13.69921875" style="3" customWidth="1"/>
    <col min="4611" max="4611" width="13.5" style="3" customWidth="1"/>
    <col min="4612" max="4612" width="8.69921875" style="3" customWidth="1"/>
    <col min="4613" max="4613" width="8.19921875" style="3" customWidth="1"/>
    <col min="4614" max="4614" width="7.796875" style="3" customWidth="1"/>
    <col min="4615" max="4615" width="11.5" style="3" customWidth="1"/>
    <col min="4616" max="4616" width="8.59765625" style="3" customWidth="1"/>
    <col min="4617" max="4617" width="7.5" style="3" customWidth="1"/>
    <col min="4618" max="4618" width="10.59765625" style="3" customWidth="1"/>
    <col min="4619" max="4861" width="8.796875" style="3"/>
    <col min="4862" max="4864" width="0" style="3" hidden="1" customWidth="1"/>
    <col min="4865" max="4865" width="21.796875" style="3" customWidth="1"/>
    <col min="4866" max="4866" width="13.69921875" style="3" customWidth="1"/>
    <col min="4867" max="4867" width="13.5" style="3" customWidth="1"/>
    <col min="4868" max="4868" width="8.69921875" style="3" customWidth="1"/>
    <col min="4869" max="4869" width="8.19921875" style="3" customWidth="1"/>
    <col min="4870" max="4870" width="7.796875" style="3" customWidth="1"/>
    <col min="4871" max="4871" width="11.5" style="3" customWidth="1"/>
    <col min="4872" max="4872" width="8.59765625" style="3" customWidth="1"/>
    <col min="4873" max="4873" width="7.5" style="3" customWidth="1"/>
    <col min="4874" max="4874" width="10.59765625" style="3" customWidth="1"/>
    <col min="4875" max="5117" width="8.796875" style="3"/>
    <col min="5118" max="5120" width="0" style="3" hidden="1" customWidth="1"/>
    <col min="5121" max="5121" width="21.796875" style="3" customWidth="1"/>
    <col min="5122" max="5122" width="13.69921875" style="3" customWidth="1"/>
    <col min="5123" max="5123" width="13.5" style="3" customWidth="1"/>
    <col min="5124" max="5124" width="8.69921875" style="3" customWidth="1"/>
    <col min="5125" max="5125" width="8.19921875" style="3" customWidth="1"/>
    <col min="5126" max="5126" width="7.796875" style="3" customWidth="1"/>
    <col min="5127" max="5127" width="11.5" style="3" customWidth="1"/>
    <col min="5128" max="5128" width="8.59765625" style="3" customWidth="1"/>
    <col min="5129" max="5129" width="7.5" style="3" customWidth="1"/>
    <col min="5130" max="5130" width="10.59765625" style="3" customWidth="1"/>
    <col min="5131" max="5373" width="8.796875" style="3"/>
    <col min="5374" max="5376" width="0" style="3" hidden="1" customWidth="1"/>
    <col min="5377" max="5377" width="21.796875" style="3" customWidth="1"/>
    <col min="5378" max="5378" width="13.69921875" style="3" customWidth="1"/>
    <col min="5379" max="5379" width="13.5" style="3" customWidth="1"/>
    <col min="5380" max="5380" width="8.69921875" style="3" customWidth="1"/>
    <col min="5381" max="5381" width="8.19921875" style="3" customWidth="1"/>
    <col min="5382" max="5382" width="7.796875" style="3" customWidth="1"/>
    <col min="5383" max="5383" width="11.5" style="3" customWidth="1"/>
    <col min="5384" max="5384" width="8.59765625" style="3" customWidth="1"/>
    <col min="5385" max="5385" width="7.5" style="3" customWidth="1"/>
    <col min="5386" max="5386" width="10.59765625" style="3" customWidth="1"/>
    <col min="5387" max="5629" width="8.796875" style="3"/>
    <col min="5630" max="5632" width="0" style="3" hidden="1" customWidth="1"/>
    <col min="5633" max="5633" width="21.796875" style="3" customWidth="1"/>
    <col min="5634" max="5634" width="13.69921875" style="3" customWidth="1"/>
    <col min="5635" max="5635" width="13.5" style="3" customWidth="1"/>
    <col min="5636" max="5636" width="8.69921875" style="3" customWidth="1"/>
    <col min="5637" max="5637" width="8.19921875" style="3" customWidth="1"/>
    <col min="5638" max="5638" width="7.796875" style="3" customWidth="1"/>
    <col min="5639" max="5639" width="11.5" style="3" customWidth="1"/>
    <col min="5640" max="5640" width="8.59765625" style="3" customWidth="1"/>
    <col min="5641" max="5641" width="7.5" style="3" customWidth="1"/>
    <col min="5642" max="5642" width="10.59765625" style="3" customWidth="1"/>
    <col min="5643" max="5885" width="8.796875" style="3"/>
    <col min="5886" max="5888" width="0" style="3" hidden="1" customWidth="1"/>
    <col min="5889" max="5889" width="21.796875" style="3" customWidth="1"/>
    <col min="5890" max="5890" width="13.69921875" style="3" customWidth="1"/>
    <col min="5891" max="5891" width="13.5" style="3" customWidth="1"/>
    <col min="5892" max="5892" width="8.69921875" style="3" customWidth="1"/>
    <col min="5893" max="5893" width="8.19921875" style="3" customWidth="1"/>
    <col min="5894" max="5894" width="7.796875" style="3" customWidth="1"/>
    <col min="5895" max="5895" width="11.5" style="3" customWidth="1"/>
    <col min="5896" max="5896" width="8.59765625" style="3" customWidth="1"/>
    <col min="5897" max="5897" width="7.5" style="3" customWidth="1"/>
    <col min="5898" max="5898" width="10.59765625" style="3" customWidth="1"/>
    <col min="5899" max="6141" width="8.796875" style="3"/>
    <col min="6142" max="6144" width="0" style="3" hidden="1" customWidth="1"/>
    <col min="6145" max="6145" width="21.796875" style="3" customWidth="1"/>
    <col min="6146" max="6146" width="13.69921875" style="3" customWidth="1"/>
    <col min="6147" max="6147" width="13.5" style="3" customWidth="1"/>
    <col min="6148" max="6148" width="8.69921875" style="3" customWidth="1"/>
    <col min="6149" max="6149" width="8.19921875" style="3" customWidth="1"/>
    <col min="6150" max="6150" width="7.796875" style="3" customWidth="1"/>
    <col min="6151" max="6151" width="11.5" style="3" customWidth="1"/>
    <col min="6152" max="6152" width="8.59765625" style="3" customWidth="1"/>
    <col min="6153" max="6153" width="7.5" style="3" customWidth="1"/>
    <col min="6154" max="6154" width="10.59765625" style="3" customWidth="1"/>
    <col min="6155" max="6397" width="8.796875" style="3"/>
    <col min="6398" max="6400" width="0" style="3" hidden="1" customWidth="1"/>
    <col min="6401" max="6401" width="21.796875" style="3" customWidth="1"/>
    <col min="6402" max="6402" width="13.69921875" style="3" customWidth="1"/>
    <col min="6403" max="6403" width="13.5" style="3" customWidth="1"/>
    <col min="6404" max="6404" width="8.69921875" style="3" customWidth="1"/>
    <col min="6405" max="6405" width="8.19921875" style="3" customWidth="1"/>
    <col min="6406" max="6406" width="7.796875" style="3" customWidth="1"/>
    <col min="6407" max="6407" width="11.5" style="3" customWidth="1"/>
    <col min="6408" max="6408" width="8.59765625" style="3" customWidth="1"/>
    <col min="6409" max="6409" width="7.5" style="3" customWidth="1"/>
    <col min="6410" max="6410" width="10.59765625" style="3" customWidth="1"/>
    <col min="6411" max="6653" width="8.796875" style="3"/>
    <col min="6654" max="6656" width="0" style="3" hidden="1" customWidth="1"/>
    <col min="6657" max="6657" width="21.796875" style="3" customWidth="1"/>
    <col min="6658" max="6658" width="13.69921875" style="3" customWidth="1"/>
    <col min="6659" max="6659" width="13.5" style="3" customWidth="1"/>
    <col min="6660" max="6660" width="8.69921875" style="3" customWidth="1"/>
    <col min="6661" max="6661" width="8.19921875" style="3" customWidth="1"/>
    <col min="6662" max="6662" width="7.796875" style="3" customWidth="1"/>
    <col min="6663" max="6663" width="11.5" style="3" customWidth="1"/>
    <col min="6664" max="6664" width="8.59765625" style="3" customWidth="1"/>
    <col min="6665" max="6665" width="7.5" style="3" customWidth="1"/>
    <col min="6666" max="6666" width="10.59765625" style="3" customWidth="1"/>
    <col min="6667" max="6909" width="8.796875" style="3"/>
    <col min="6910" max="6912" width="0" style="3" hidden="1" customWidth="1"/>
    <col min="6913" max="6913" width="21.796875" style="3" customWidth="1"/>
    <col min="6914" max="6914" width="13.69921875" style="3" customWidth="1"/>
    <col min="6915" max="6915" width="13.5" style="3" customWidth="1"/>
    <col min="6916" max="6916" width="8.69921875" style="3" customWidth="1"/>
    <col min="6917" max="6917" width="8.19921875" style="3" customWidth="1"/>
    <col min="6918" max="6918" width="7.796875" style="3" customWidth="1"/>
    <col min="6919" max="6919" width="11.5" style="3" customWidth="1"/>
    <col min="6920" max="6920" width="8.59765625" style="3" customWidth="1"/>
    <col min="6921" max="6921" width="7.5" style="3" customWidth="1"/>
    <col min="6922" max="6922" width="10.59765625" style="3" customWidth="1"/>
    <col min="6923" max="7165" width="8.796875" style="3"/>
    <col min="7166" max="7168" width="0" style="3" hidden="1" customWidth="1"/>
    <col min="7169" max="7169" width="21.796875" style="3" customWidth="1"/>
    <col min="7170" max="7170" width="13.69921875" style="3" customWidth="1"/>
    <col min="7171" max="7171" width="13.5" style="3" customWidth="1"/>
    <col min="7172" max="7172" width="8.69921875" style="3" customWidth="1"/>
    <col min="7173" max="7173" width="8.19921875" style="3" customWidth="1"/>
    <col min="7174" max="7174" width="7.796875" style="3" customWidth="1"/>
    <col min="7175" max="7175" width="11.5" style="3" customWidth="1"/>
    <col min="7176" max="7176" width="8.59765625" style="3" customWidth="1"/>
    <col min="7177" max="7177" width="7.5" style="3" customWidth="1"/>
    <col min="7178" max="7178" width="10.59765625" style="3" customWidth="1"/>
    <col min="7179" max="7421" width="8.796875" style="3"/>
    <col min="7422" max="7424" width="0" style="3" hidden="1" customWidth="1"/>
    <col min="7425" max="7425" width="21.796875" style="3" customWidth="1"/>
    <col min="7426" max="7426" width="13.69921875" style="3" customWidth="1"/>
    <col min="7427" max="7427" width="13.5" style="3" customWidth="1"/>
    <col min="7428" max="7428" width="8.69921875" style="3" customWidth="1"/>
    <col min="7429" max="7429" width="8.19921875" style="3" customWidth="1"/>
    <col min="7430" max="7430" width="7.796875" style="3" customWidth="1"/>
    <col min="7431" max="7431" width="11.5" style="3" customWidth="1"/>
    <col min="7432" max="7432" width="8.59765625" style="3" customWidth="1"/>
    <col min="7433" max="7433" width="7.5" style="3" customWidth="1"/>
    <col min="7434" max="7434" width="10.59765625" style="3" customWidth="1"/>
    <col min="7435" max="7677" width="8.796875" style="3"/>
    <col min="7678" max="7680" width="0" style="3" hidden="1" customWidth="1"/>
    <col min="7681" max="7681" width="21.796875" style="3" customWidth="1"/>
    <col min="7682" max="7682" width="13.69921875" style="3" customWidth="1"/>
    <col min="7683" max="7683" width="13.5" style="3" customWidth="1"/>
    <col min="7684" max="7684" width="8.69921875" style="3" customWidth="1"/>
    <col min="7685" max="7685" width="8.19921875" style="3" customWidth="1"/>
    <col min="7686" max="7686" width="7.796875" style="3" customWidth="1"/>
    <col min="7687" max="7687" width="11.5" style="3" customWidth="1"/>
    <col min="7688" max="7688" width="8.59765625" style="3" customWidth="1"/>
    <col min="7689" max="7689" width="7.5" style="3" customWidth="1"/>
    <col min="7690" max="7690" width="10.59765625" style="3" customWidth="1"/>
    <col min="7691" max="7933" width="8.796875" style="3"/>
    <col min="7934" max="7936" width="0" style="3" hidden="1" customWidth="1"/>
    <col min="7937" max="7937" width="21.796875" style="3" customWidth="1"/>
    <col min="7938" max="7938" width="13.69921875" style="3" customWidth="1"/>
    <col min="7939" max="7939" width="13.5" style="3" customWidth="1"/>
    <col min="7940" max="7940" width="8.69921875" style="3" customWidth="1"/>
    <col min="7941" max="7941" width="8.19921875" style="3" customWidth="1"/>
    <col min="7942" max="7942" width="7.796875" style="3" customWidth="1"/>
    <col min="7943" max="7943" width="11.5" style="3" customWidth="1"/>
    <col min="7944" max="7944" width="8.59765625" style="3" customWidth="1"/>
    <col min="7945" max="7945" width="7.5" style="3" customWidth="1"/>
    <col min="7946" max="7946" width="10.59765625" style="3" customWidth="1"/>
    <col min="7947" max="8189" width="8.796875" style="3"/>
    <col min="8190" max="8192" width="0" style="3" hidden="1" customWidth="1"/>
    <col min="8193" max="8193" width="21.796875" style="3" customWidth="1"/>
    <col min="8194" max="8194" width="13.69921875" style="3" customWidth="1"/>
    <col min="8195" max="8195" width="13.5" style="3" customWidth="1"/>
    <col min="8196" max="8196" width="8.69921875" style="3" customWidth="1"/>
    <col min="8197" max="8197" width="8.19921875" style="3" customWidth="1"/>
    <col min="8198" max="8198" width="7.796875" style="3" customWidth="1"/>
    <col min="8199" max="8199" width="11.5" style="3" customWidth="1"/>
    <col min="8200" max="8200" width="8.59765625" style="3" customWidth="1"/>
    <col min="8201" max="8201" width="7.5" style="3" customWidth="1"/>
    <col min="8202" max="8202" width="10.59765625" style="3" customWidth="1"/>
    <col min="8203" max="8445" width="8.796875" style="3"/>
    <col min="8446" max="8448" width="0" style="3" hidden="1" customWidth="1"/>
    <col min="8449" max="8449" width="21.796875" style="3" customWidth="1"/>
    <col min="8450" max="8450" width="13.69921875" style="3" customWidth="1"/>
    <col min="8451" max="8451" width="13.5" style="3" customWidth="1"/>
    <col min="8452" max="8452" width="8.69921875" style="3" customWidth="1"/>
    <col min="8453" max="8453" width="8.19921875" style="3" customWidth="1"/>
    <col min="8454" max="8454" width="7.796875" style="3" customWidth="1"/>
    <col min="8455" max="8455" width="11.5" style="3" customWidth="1"/>
    <col min="8456" max="8456" width="8.59765625" style="3" customWidth="1"/>
    <col min="8457" max="8457" width="7.5" style="3" customWidth="1"/>
    <col min="8458" max="8458" width="10.59765625" style="3" customWidth="1"/>
    <col min="8459" max="8701" width="8.796875" style="3"/>
    <col min="8702" max="8704" width="0" style="3" hidden="1" customWidth="1"/>
    <col min="8705" max="8705" width="21.796875" style="3" customWidth="1"/>
    <col min="8706" max="8706" width="13.69921875" style="3" customWidth="1"/>
    <col min="8707" max="8707" width="13.5" style="3" customWidth="1"/>
    <col min="8708" max="8708" width="8.69921875" style="3" customWidth="1"/>
    <col min="8709" max="8709" width="8.19921875" style="3" customWidth="1"/>
    <col min="8710" max="8710" width="7.796875" style="3" customWidth="1"/>
    <col min="8711" max="8711" width="11.5" style="3" customWidth="1"/>
    <col min="8712" max="8712" width="8.59765625" style="3" customWidth="1"/>
    <col min="8713" max="8713" width="7.5" style="3" customWidth="1"/>
    <col min="8714" max="8714" width="10.59765625" style="3" customWidth="1"/>
    <col min="8715" max="8957" width="8.796875" style="3"/>
    <col min="8958" max="8960" width="0" style="3" hidden="1" customWidth="1"/>
    <col min="8961" max="8961" width="21.796875" style="3" customWidth="1"/>
    <col min="8962" max="8962" width="13.69921875" style="3" customWidth="1"/>
    <col min="8963" max="8963" width="13.5" style="3" customWidth="1"/>
    <col min="8964" max="8964" width="8.69921875" style="3" customWidth="1"/>
    <col min="8965" max="8965" width="8.19921875" style="3" customWidth="1"/>
    <col min="8966" max="8966" width="7.796875" style="3" customWidth="1"/>
    <col min="8967" max="8967" width="11.5" style="3" customWidth="1"/>
    <col min="8968" max="8968" width="8.59765625" style="3" customWidth="1"/>
    <col min="8969" max="8969" width="7.5" style="3" customWidth="1"/>
    <col min="8970" max="8970" width="10.59765625" style="3" customWidth="1"/>
    <col min="8971" max="9213" width="8.796875" style="3"/>
    <col min="9214" max="9216" width="0" style="3" hidden="1" customWidth="1"/>
    <col min="9217" max="9217" width="21.796875" style="3" customWidth="1"/>
    <col min="9218" max="9218" width="13.69921875" style="3" customWidth="1"/>
    <col min="9219" max="9219" width="13.5" style="3" customWidth="1"/>
    <col min="9220" max="9220" width="8.69921875" style="3" customWidth="1"/>
    <col min="9221" max="9221" width="8.19921875" style="3" customWidth="1"/>
    <col min="9222" max="9222" width="7.796875" style="3" customWidth="1"/>
    <col min="9223" max="9223" width="11.5" style="3" customWidth="1"/>
    <col min="9224" max="9224" width="8.59765625" style="3" customWidth="1"/>
    <col min="9225" max="9225" width="7.5" style="3" customWidth="1"/>
    <col min="9226" max="9226" width="10.59765625" style="3" customWidth="1"/>
    <col min="9227" max="9469" width="8.796875" style="3"/>
    <col min="9470" max="9472" width="0" style="3" hidden="1" customWidth="1"/>
    <col min="9473" max="9473" width="21.796875" style="3" customWidth="1"/>
    <col min="9474" max="9474" width="13.69921875" style="3" customWidth="1"/>
    <col min="9475" max="9475" width="13.5" style="3" customWidth="1"/>
    <col min="9476" max="9476" width="8.69921875" style="3" customWidth="1"/>
    <col min="9477" max="9477" width="8.19921875" style="3" customWidth="1"/>
    <col min="9478" max="9478" width="7.796875" style="3" customWidth="1"/>
    <col min="9479" max="9479" width="11.5" style="3" customWidth="1"/>
    <col min="9480" max="9480" width="8.59765625" style="3" customWidth="1"/>
    <col min="9481" max="9481" width="7.5" style="3" customWidth="1"/>
    <col min="9482" max="9482" width="10.59765625" style="3" customWidth="1"/>
    <col min="9483" max="9725" width="8.796875" style="3"/>
    <col min="9726" max="9728" width="0" style="3" hidden="1" customWidth="1"/>
    <col min="9729" max="9729" width="21.796875" style="3" customWidth="1"/>
    <col min="9730" max="9730" width="13.69921875" style="3" customWidth="1"/>
    <col min="9731" max="9731" width="13.5" style="3" customWidth="1"/>
    <col min="9732" max="9732" width="8.69921875" style="3" customWidth="1"/>
    <col min="9733" max="9733" width="8.19921875" style="3" customWidth="1"/>
    <col min="9734" max="9734" width="7.796875" style="3" customWidth="1"/>
    <col min="9735" max="9735" width="11.5" style="3" customWidth="1"/>
    <col min="9736" max="9736" width="8.59765625" style="3" customWidth="1"/>
    <col min="9737" max="9737" width="7.5" style="3" customWidth="1"/>
    <col min="9738" max="9738" width="10.59765625" style="3" customWidth="1"/>
    <col min="9739" max="9981" width="8.796875" style="3"/>
    <col min="9982" max="9984" width="0" style="3" hidden="1" customWidth="1"/>
    <col min="9985" max="9985" width="21.796875" style="3" customWidth="1"/>
    <col min="9986" max="9986" width="13.69921875" style="3" customWidth="1"/>
    <col min="9987" max="9987" width="13.5" style="3" customWidth="1"/>
    <col min="9988" max="9988" width="8.69921875" style="3" customWidth="1"/>
    <col min="9989" max="9989" width="8.19921875" style="3" customWidth="1"/>
    <col min="9990" max="9990" width="7.796875" style="3" customWidth="1"/>
    <col min="9991" max="9991" width="11.5" style="3" customWidth="1"/>
    <col min="9992" max="9992" width="8.59765625" style="3" customWidth="1"/>
    <col min="9993" max="9993" width="7.5" style="3" customWidth="1"/>
    <col min="9994" max="9994" width="10.59765625" style="3" customWidth="1"/>
    <col min="9995" max="10237" width="8.796875" style="3"/>
    <col min="10238" max="10240" width="0" style="3" hidden="1" customWidth="1"/>
    <col min="10241" max="10241" width="21.796875" style="3" customWidth="1"/>
    <col min="10242" max="10242" width="13.69921875" style="3" customWidth="1"/>
    <col min="10243" max="10243" width="13.5" style="3" customWidth="1"/>
    <col min="10244" max="10244" width="8.69921875" style="3" customWidth="1"/>
    <col min="10245" max="10245" width="8.19921875" style="3" customWidth="1"/>
    <col min="10246" max="10246" width="7.796875" style="3" customWidth="1"/>
    <col min="10247" max="10247" width="11.5" style="3" customWidth="1"/>
    <col min="10248" max="10248" width="8.59765625" style="3" customWidth="1"/>
    <col min="10249" max="10249" width="7.5" style="3" customWidth="1"/>
    <col min="10250" max="10250" width="10.59765625" style="3" customWidth="1"/>
    <col min="10251" max="10493" width="8.796875" style="3"/>
    <col min="10494" max="10496" width="0" style="3" hidden="1" customWidth="1"/>
    <col min="10497" max="10497" width="21.796875" style="3" customWidth="1"/>
    <col min="10498" max="10498" width="13.69921875" style="3" customWidth="1"/>
    <col min="10499" max="10499" width="13.5" style="3" customWidth="1"/>
    <col min="10500" max="10500" width="8.69921875" style="3" customWidth="1"/>
    <col min="10501" max="10501" width="8.19921875" style="3" customWidth="1"/>
    <col min="10502" max="10502" width="7.796875" style="3" customWidth="1"/>
    <col min="10503" max="10503" width="11.5" style="3" customWidth="1"/>
    <col min="10504" max="10504" width="8.59765625" style="3" customWidth="1"/>
    <col min="10505" max="10505" width="7.5" style="3" customWidth="1"/>
    <col min="10506" max="10506" width="10.59765625" style="3" customWidth="1"/>
    <col min="10507" max="10749" width="8.796875" style="3"/>
    <col min="10750" max="10752" width="0" style="3" hidden="1" customWidth="1"/>
    <col min="10753" max="10753" width="21.796875" style="3" customWidth="1"/>
    <col min="10754" max="10754" width="13.69921875" style="3" customWidth="1"/>
    <col min="10755" max="10755" width="13.5" style="3" customWidth="1"/>
    <col min="10756" max="10756" width="8.69921875" style="3" customWidth="1"/>
    <col min="10757" max="10757" width="8.19921875" style="3" customWidth="1"/>
    <col min="10758" max="10758" width="7.796875" style="3" customWidth="1"/>
    <col min="10759" max="10759" width="11.5" style="3" customWidth="1"/>
    <col min="10760" max="10760" width="8.59765625" style="3" customWidth="1"/>
    <col min="10761" max="10761" width="7.5" style="3" customWidth="1"/>
    <col min="10762" max="10762" width="10.59765625" style="3" customWidth="1"/>
    <col min="10763" max="11005" width="8.796875" style="3"/>
    <col min="11006" max="11008" width="0" style="3" hidden="1" customWidth="1"/>
    <col min="11009" max="11009" width="21.796875" style="3" customWidth="1"/>
    <col min="11010" max="11010" width="13.69921875" style="3" customWidth="1"/>
    <col min="11011" max="11011" width="13.5" style="3" customWidth="1"/>
    <col min="11012" max="11012" width="8.69921875" style="3" customWidth="1"/>
    <col min="11013" max="11013" width="8.19921875" style="3" customWidth="1"/>
    <col min="11014" max="11014" width="7.796875" style="3" customWidth="1"/>
    <col min="11015" max="11015" width="11.5" style="3" customWidth="1"/>
    <col min="11016" max="11016" width="8.59765625" style="3" customWidth="1"/>
    <col min="11017" max="11017" width="7.5" style="3" customWidth="1"/>
    <col min="11018" max="11018" width="10.59765625" style="3" customWidth="1"/>
    <col min="11019" max="11261" width="8.796875" style="3"/>
    <col min="11262" max="11264" width="0" style="3" hidden="1" customWidth="1"/>
    <col min="11265" max="11265" width="21.796875" style="3" customWidth="1"/>
    <col min="11266" max="11266" width="13.69921875" style="3" customWidth="1"/>
    <col min="11267" max="11267" width="13.5" style="3" customWidth="1"/>
    <col min="11268" max="11268" width="8.69921875" style="3" customWidth="1"/>
    <col min="11269" max="11269" width="8.19921875" style="3" customWidth="1"/>
    <col min="11270" max="11270" width="7.796875" style="3" customWidth="1"/>
    <col min="11271" max="11271" width="11.5" style="3" customWidth="1"/>
    <col min="11272" max="11272" width="8.59765625" style="3" customWidth="1"/>
    <col min="11273" max="11273" width="7.5" style="3" customWidth="1"/>
    <col min="11274" max="11274" width="10.59765625" style="3" customWidth="1"/>
    <col min="11275" max="11517" width="8.796875" style="3"/>
    <col min="11518" max="11520" width="0" style="3" hidden="1" customWidth="1"/>
    <col min="11521" max="11521" width="21.796875" style="3" customWidth="1"/>
    <col min="11522" max="11522" width="13.69921875" style="3" customWidth="1"/>
    <col min="11523" max="11523" width="13.5" style="3" customWidth="1"/>
    <col min="11524" max="11524" width="8.69921875" style="3" customWidth="1"/>
    <col min="11525" max="11525" width="8.19921875" style="3" customWidth="1"/>
    <col min="11526" max="11526" width="7.796875" style="3" customWidth="1"/>
    <col min="11527" max="11527" width="11.5" style="3" customWidth="1"/>
    <col min="11528" max="11528" width="8.59765625" style="3" customWidth="1"/>
    <col min="11529" max="11529" width="7.5" style="3" customWidth="1"/>
    <col min="11530" max="11530" width="10.59765625" style="3" customWidth="1"/>
    <col min="11531" max="11773" width="8.796875" style="3"/>
    <col min="11774" max="11776" width="0" style="3" hidden="1" customWidth="1"/>
    <col min="11777" max="11777" width="21.796875" style="3" customWidth="1"/>
    <col min="11778" max="11778" width="13.69921875" style="3" customWidth="1"/>
    <col min="11779" max="11779" width="13.5" style="3" customWidth="1"/>
    <col min="11780" max="11780" width="8.69921875" style="3" customWidth="1"/>
    <col min="11781" max="11781" width="8.19921875" style="3" customWidth="1"/>
    <col min="11782" max="11782" width="7.796875" style="3" customWidth="1"/>
    <col min="11783" max="11783" width="11.5" style="3" customWidth="1"/>
    <col min="11784" max="11784" width="8.59765625" style="3" customWidth="1"/>
    <col min="11785" max="11785" width="7.5" style="3" customWidth="1"/>
    <col min="11786" max="11786" width="10.59765625" style="3" customWidth="1"/>
    <col min="11787" max="12029" width="8.796875" style="3"/>
    <col min="12030" max="12032" width="0" style="3" hidden="1" customWidth="1"/>
    <col min="12033" max="12033" width="21.796875" style="3" customWidth="1"/>
    <col min="12034" max="12034" width="13.69921875" style="3" customWidth="1"/>
    <col min="12035" max="12035" width="13.5" style="3" customWidth="1"/>
    <col min="12036" max="12036" width="8.69921875" style="3" customWidth="1"/>
    <col min="12037" max="12037" width="8.19921875" style="3" customWidth="1"/>
    <col min="12038" max="12038" width="7.796875" style="3" customWidth="1"/>
    <col min="12039" max="12039" width="11.5" style="3" customWidth="1"/>
    <col min="12040" max="12040" width="8.59765625" style="3" customWidth="1"/>
    <col min="12041" max="12041" width="7.5" style="3" customWidth="1"/>
    <col min="12042" max="12042" width="10.59765625" style="3" customWidth="1"/>
    <col min="12043" max="12285" width="8.796875" style="3"/>
    <col min="12286" max="12288" width="0" style="3" hidden="1" customWidth="1"/>
    <col min="12289" max="12289" width="21.796875" style="3" customWidth="1"/>
    <col min="12290" max="12290" width="13.69921875" style="3" customWidth="1"/>
    <col min="12291" max="12291" width="13.5" style="3" customWidth="1"/>
    <col min="12292" max="12292" width="8.69921875" style="3" customWidth="1"/>
    <col min="12293" max="12293" width="8.19921875" style="3" customWidth="1"/>
    <col min="12294" max="12294" width="7.796875" style="3" customWidth="1"/>
    <col min="12295" max="12295" width="11.5" style="3" customWidth="1"/>
    <col min="12296" max="12296" width="8.59765625" style="3" customWidth="1"/>
    <col min="12297" max="12297" width="7.5" style="3" customWidth="1"/>
    <col min="12298" max="12298" width="10.59765625" style="3" customWidth="1"/>
    <col min="12299" max="12541" width="8.796875" style="3"/>
    <col min="12542" max="12544" width="0" style="3" hidden="1" customWidth="1"/>
    <col min="12545" max="12545" width="21.796875" style="3" customWidth="1"/>
    <col min="12546" max="12546" width="13.69921875" style="3" customWidth="1"/>
    <col min="12547" max="12547" width="13.5" style="3" customWidth="1"/>
    <col min="12548" max="12548" width="8.69921875" style="3" customWidth="1"/>
    <col min="12549" max="12549" width="8.19921875" style="3" customWidth="1"/>
    <col min="12550" max="12550" width="7.796875" style="3" customWidth="1"/>
    <col min="12551" max="12551" width="11.5" style="3" customWidth="1"/>
    <col min="12552" max="12552" width="8.59765625" style="3" customWidth="1"/>
    <col min="12553" max="12553" width="7.5" style="3" customWidth="1"/>
    <col min="12554" max="12554" width="10.59765625" style="3" customWidth="1"/>
    <col min="12555" max="12797" width="8.796875" style="3"/>
    <col min="12798" max="12800" width="0" style="3" hidden="1" customWidth="1"/>
    <col min="12801" max="12801" width="21.796875" style="3" customWidth="1"/>
    <col min="12802" max="12802" width="13.69921875" style="3" customWidth="1"/>
    <col min="12803" max="12803" width="13.5" style="3" customWidth="1"/>
    <col min="12804" max="12804" width="8.69921875" style="3" customWidth="1"/>
    <col min="12805" max="12805" width="8.19921875" style="3" customWidth="1"/>
    <col min="12806" max="12806" width="7.796875" style="3" customWidth="1"/>
    <col min="12807" max="12807" width="11.5" style="3" customWidth="1"/>
    <col min="12808" max="12808" width="8.59765625" style="3" customWidth="1"/>
    <col min="12809" max="12809" width="7.5" style="3" customWidth="1"/>
    <col min="12810" max="12810" width="10.59765625" style="3" customWidth="1"/>
    <col min="12811" max="13053" width="8.796875" style="3"/>
    <col min="13054" max="13056" width="0" style="3" hidden="1" customWidth="1"/>
    <col min="13057" max="13057" width="21.796875" style="3" customWidth="1"/>
    <col min="13058" max="13058" width="13.69921875" style="3" customWidth="1"/>
    <col min="13059" max="13059" width="13.5" style="3" customWidth="1"/>
    <col min="13060" max="13060" width="8.69921875" style="3" customWidth="1"/>
    <col min="13061" max="13061" width="8.19921875" style="3" customWidth="1"/>
    <col min="13062" max="13062" width="7.796875" style="3" customWidth="1"/>
    <col min="13063" max="13063" width="11.5" style="3" customWidth="1"/>
    <col min="13064" max="13064" width="8.59765625" style="3" customWidth="1"/>
    <col min="13065" max="13065" width="7.5" style="3" customWidth="1"/>
    <col min="13066" max="13066" width="10.59765625" style="3" customWidth="1"/>
    <col min="13067" max="13309" width="8.796875" style="3"/>
    <col min="13310" max="13312" width="0" style="3" hidden="1" customWidth="1"/>
    <col min="13313" max="13313" width="21.796875" style="3" customWidth="1"/>
    <col min="13314" max="13314" width="13.69921875" style="3" customWidth="1"/>
    <col min="13315" max="13315" width="13.5" style="3" customWidth="1"/>
    <col min="13316" max="13316" width="8.69921875" style="3" customWidth="1"/>
    <col min="13317" max="13317" width="8.19921875" style="3" customWidth="1"/>
    <col min="13318" max="13318" width="7.796875" style="3" customWidth="1"/>
    <col min="13319" max="13319" width="11.5" style="3" customWidth="1"/>
    <col min="13320" max="13320" width="8.59765625" style="3" customWidth="1"/>
    <col min="13321" max="13321" width="7.5" style="3" customWidth="1"/>
    <col min="13322" max="13322" width="10.59765625" style="3" customWidth="1"/>
    <col min="13323" max="13565" width="8.796875" style="3"/>
    <col min="13566" max="13568" width="0" style="3" hidden="1" customWidth="1"/>
    <col min="13569" max="13569" width="21.796875" style="3" customWidth="1"/>
    <col min="13570" max="13570" width="13.69921875" style="3" customWidth="1"/>
    <col min="13571" max="13571" width="13.5" style="3" customWidth="1"/>
    <col min="13572" max="13572" width="8.69921875" style="3" customWidth="1"/>
    <col min="13573" max="13573" width="8.19921875" style="3" customWidth="1"/>
    <col min="13574" max="13574" width="7.796875" style="3" customWidth="1"/>
    <col min="13575" max="13575" width="11.5" style="3" customWidth="1"/>
    <col min="13576" max="13576" width="8.59765625" style="3" customWidth="1"/>
    <col min="13577" max="13577" width="7.5" style="3" customWidth="1"/>
    <col min="13578" max="13578" width="10.59765625" style="3" customWidth="1"/>
    <col min="13579" max="13821" width="8.796875" style="3"/>
    <col min="13822" max="13824" width="0" style="3" hidden="1" customWidth="1"/>
    <col min="13825" max="13825" width="21.796875" style="3" customWidth="1"/>
    <col min="13826" max="13826" width="13.69921875" style="3" customWidth="1"/>
    <col min="13827" max="13827" width="13.5" style="3" customWidth="1"/>
    <col min="13828" max="13828" width="8.69921875" style="3" customWidth="1"/>
    <col min="13829" max="13829" width="8.19921875" style="3" customWidth="1"/>
    <col min="13830" max="13830" width="7.796875" style="3" customWidth="1"/>
    <col min="13831" max="13831" width="11.5" style="3" customWidth="1"/>
    <col min="13832" max="13832" width="8.59765625" style="3" customWidth="1"/>
    <col min="13833" max="13833" width="7.5" style="3" customWidth="1"/>
    <col min="13834" max="13834" width="10.59765625" style="3" customWidth="1"/>
    <col min="13835" max="14077" width="8.796875" style="3"/>
    <col min="14078" max="14080" width="0" style="3" hidden="1" customWidth="1"/>
    <col min="14081" max="14081" width="21.796875" style="3" customWidth="1"/>
    <col min="14082" max="14082" width="13.69921875" style="3" customWidth="1"/>
    <col min="14083" max="14083" width="13.5" style="3" customWidth="1"/>
    <col min="14084" max="14084" width="8.69921875" style="3" customWidth="1"/>
    <col min="14085" max="14085" width="8.19921875" style="3" customWidth="1"/>
    <col min="14086" max="14086" width="7.796875" style="3" customWidth="1"/>
    <col min="14087" max="14087" width="11.5" style="3" customWidth="1"/>
    <col min="14088" max="14088" width="8.59765625" style="3" customWidth="1"/>
    <col min="14089" max="14089" width="7.5" style="3" customWidth="1"/>
    <col min="14090" max="14090" width="10.59765625" style="3" customWidth="1"/>
    <col min="14091" max="14333" width="8.796875" style="3"/>
    <col min="14334" max="14336" width="0" style="3" hidden="1" customWidth="1"/>
    <col min="14337" max="14337" width="21.796875" style="3" customWidth="1"/>
    <col min="14338" max="14338" width="13.69921875" style="3" customWidth="1"/>
    <col min="14339" max="14339" width="13.5" style="3" customWidth="1"/>
    <col min="14340" max="14340" width="8.69921875" style="3" customWidth="1"/>
    <col min="14341" max="14341" width="8.19921875" style="3" customWidth="1"/>
    <col min="14342" max="14342" width="7.796875" style="3" customWidth="1"/>
    <col min="14343" max="14343" width="11.5" style="3" customWidth="1"/>
    <col min="14344" max="14344" width="8.59765625" style="3" customWidth="1"/>
    <col min="14345" max="14345" width="7.5" style="3" customWidth="1"/>
    <col min="14346" max="14346" width="10.59765625" style="3" customWidth="1"/>
    <col min="14347" max="14589" width="8.796875" style="3"/>
    <col min="14590" max="14592" width="0" style="3" hidden="1" customWidth="1"/>
    <col min="14593" max="14593" width="21.796875" style="3" customWidth="1"/>
    <col min="14594" max="14594" width="13.69921875" style="3" customWidth="1"/>
    <col min="14595" max="14595" width="13.5" style="3" customWidth="1"/>
    <col min="14596" max="14596" width="8.69921875" style="3" customWidth="1"/>
    <col min="14597" max="14597" width="8.19921875" style="3" customWidth="1"/>
    <col min="14598" max="14598" width="7.796875" style="3" customWidth="1"/>
    <col min="14599" max="14599" width="11.5" style="3" customWidth="1"/>
    <col min="14600" max="14600" width="8.59765625" style="3" customWidth="1"/>
    <col min="14601" max="14601" width="7.5" style="3" customWidth="1"/>
    <col min="14602" max="14602" width="10.59765625" style="3" customWidth="1"/>
    <col min="14603" max="14845" width="8.796875" style="3"/>
    <col min="14846" max="14848" width="0" style="3" hidden="1" customWidth="1"/>
    <col min="14849" max="14849" width="21.796875" style="3" customWidth="1"/>
    <col min="14850" max="14850" width="13.69921875" style="3" customWidth="1"/>
    <col min="14851" max="14851" width="13.5" style="3" customWidth="1"/>
    <col min="14852" max="14852" width="8.69921875" style="3" customWidth="1"/>
    <col min="14853" max="14853" width="8.19921875" style="3" customWidth="1"/>
    <col min="14854" max="14854" width="7.796875" style="3" customWidth="1"/>
    <col min="14855" max="14855" width="11.5" style="3" customWidth="1"/>
    <col min="14856" max="14856" width="8.59765625" style="3" customWidth="1"/>
    <col min="14857" max="14857" width="7.5" style="3" customWidth="1"/>
    <col min="14858" max="14858" width="10.59765625" style="3" customWidth="1"/>
    <col min="14859" max="15101" width="8.796875" style="3"/>
    <col min="15102" max="15104" width="0" style="3" hidden="1" customWidth="1"/>
    <col min="15105" max="15105" width="21.796875" style="3" customWidth="1"/>
    <col min="15106" max="15106" width="13.69921875" style="3" customWidth="1"/>
    <col min="15107" max="15107" width="13.5" style="3" customWidth="1"/>
    <col min="15108" max="15108" width="8.69921875" style="3" customWidth="1"/>
    <col min="15109" max="15109" width="8.19921875" style="3" customWidth="1"/>
    <col min="15110" max="15110" width="7.796875" style="3" customWidth="1"/>
    <col min="15111" max="15111" width="11.5" style="3" customWidth="1"/>
    <col min="15112" max="15112" width="8.59765625" style="3" customWidth="1"/>
    <col min="15113" max="15113" width="7.5" style="3" customWidth="1"/>
    <col min="15114" max="15114" width="10.59765625" style="3" customWidth="1"/>
    <col min="15115" max="15357" width="8.796875" style="3"/>
    <col min="15358" max="15360" width="0" style="3" hidden="1" customWidth="1"/>
    <col min="15361" max="15361" width="21.796875" style="3" customWidth="1"/>
    <col min="15362" max="15362" width="13.69921875" style="3" customWidth="1"/>
    <col min="15363" max="15363" width="13.5" style="3" customWidth="1"/>
    <col min="15364" max="15364" width="8.69921875" style="3" customWidth="1"/>
    <col min="15365" max="15365" width="8.19921875" style="3" customWidth="1"/>
    <col min="15366" max="15366" width="7.796875" style="3" customWidth="1"/>
    <col min="15367" max="15367" width="11.5" style="3" customWidth="1"/>
    <col min="15368" max="15368" width="8.59765625" style="3" customWidth="1"/>
    <col min="15369" max="15369" width="7.5" style="3" customWidth="1"/>
    <col min="15370" max="15370" width="10.59765625" style="3" customWidth="1"/>
    <col min="15371" max="15613" width="8.796875" style="3"/>
    <col min="15614" max="15616" width="0" style="3" hidden="1" customWidth="1"/>
    <col min="15617" max="15617" width="21.796875" style="3" customWidth="1"/>
    <col min="15618" max="15618" width="13.69921875" style="3" customWidth="1"/>
    <col min="15619" max="15619" width="13.5" style="3" customWidth="1"/>
    <col min="15620" max="15620" width="8.69921875" style="3" customWidth="1"/>
    <col min="15621" max="15621" width="8.19921875" style="3" customWidth="1"/>
    <col min="15622" max="15622" width="7.796875" style="3" customWidth="1"/>
    <col min="15623" max="15623" width="11.5" style="3" customWidth="1"/>
    <col min="15624" max="15624" width="8.59765625" style="3" customWidth="1"/>
    <col min="15625" max="15625" width="7.5" style="3" customWidth="1"/>
    <col min="15626" max="15626" width="10.59765625" style="3" customWidth="1"/>
    <col min="15627" max="15869" width="8.796875" style="3"/>
    <col min="15870" max="15872" width="0" style="3" hidden="1" customWidth="1"/>
    <col min="15873" max="15873" width="21.796875" style="3" customWidth="1"/>
    <col min="15874" max="15874" width="13.69921875" style="3" customWidth="1"/>
    <col min="15875" max="15875" width="13.5" style="3" customWidth="1"/>
    <col min="15876" max="15876" width="8.69921875" style="3" customWidth="1"/>
    <col min="15877" max="15877" width="8.19921875" style="3" customWidth="1"/>
    <col min="15878" max="15878" width="7.796875" style="3" customWidth="1"/>
    <col min="15879" max="15879" width="11.5" style="3" customWidth="1"/>
    <col min="15880" max="15880" width="8.59765625" style="3" customWidth="1"/>
    <col min="15881" max="15881" width="7.5" style="3" customWidth="1"/>
    <col min="15882" max="15882" width="10.59765625" style="3" customWidth="1"/>
    <col min="15883" max="16125" width="8.796875" style="3"/>
    <col min="16126" max="16128" width="0" style="3" hidden="1" customWidth="1"/>
    <col min="16129" max="16129" width="21.796875" style="3" customWidth="1"/>
    <col min="16130" max="16130" width="13.69921875" style="3" customWidth="1"/>
    <col min="16131" max="16131" width="13.5" style="3" customWidth="1"/>
    <col min="16132" max="16132" width="8.69921875" style="3" customWidth="1"/>
    <col min="16133" max="16133" width="8.19921875" style="3" customWidth="1"/>
    <col min="16134" max="16134" width="7.796875" style="3" customWidth="1"/>
    <col min="16135" max="16135" width="11.5" style="3" customWidth="1"/>
    <col min="16136" max="16136" width="8.59765625" style="3" customWidth="1"/>
    <col min="16137" max="16137" width="7.5" style="3" customWidth="1"/>
    <col min="16138" max="16138" width="10.59765625" style="3" customWidth="1"/>
    <col min="16139" max="16384" width="8.796875" style="3"/>
  </cols>
  <sheetData>
    <row r="1" spans="4:11" ht="93" customHeight="1" x14ac:dyDescent="0.25">
      <c r="E1" s="309" t="s">
        <v>826</v>
      </c>
      <c r="F1" s="309"/>
      <c r="G1" s="309"/>
      <c r="H1" s="309"/>
      <c r="I1" s="309"/>
      <c r="J1" s="309"/>
      <c r="K1" s="2"/>
    </row>
    <row r="2" spans="4:11" ht="12.75" customHeight="1" x14ac:dyDescent="0.2">
      <c r="D2" s="376" t="s">
        <v>282</v>
      </c>
      <c r="E2" s="376"/>
      <c r="F2" s="376"/>
      <c r="G2" s="376"/>
      <c r="H2" s="376"/>
      <c r="I2" s="376"/>
      <c r="J2" s="376"/>
    </row>
    <row r="3" spans="4:11" ht="12.75" x14ac:dyDescent="0.2">
      <c r="D3" s="8"/>
      <c r="E3" s="8" t="s">
        <v>283</v>
      </c>
      <c r="F3" s="8" t="s">
        <v>284</v>
      </c>
      <c r="G3" s="8" t="s">
        <v>285</v>
      </c>
      <c r="H3" s="8" t="s">
        <v>286</v>
      </c>
      <c r="I3" s="8" t="s">
        <v>287</v>
      </c>
      <c r="J3" s="8" t="s">
        <v>288</v>
      </c>
    </row>
    <row r="4" spans="4:11" ht="12.75" x14ac:dyDescent="0.2">
      <c r="D4" s="8"/>
      <c r="E4" s="8">
        <v>1</v>
      </c>
      <c r="F4" s="8">
        <v>2</v>
      </c>
      <c r="G4" s="8">
        <v>3</v>
      </c>
      <c r="H4" s="8">
        <v>4</v>
      </c>
      <c r="I4" s="8">
        <v>5</v>
      </c>
      <c r="J4" s="8">
        <v>6</v>
      </c>
    </row>
    <row r="5" spans="4:11" ht="15.75" x14ac:dyDescent="0.25">
      <c r="D5" s="9" t="s">
        <v>21</v>
      </c>
      <c r="E5" s="10">
        <v>97.497910281415443</v>
      </c>
      <c r="F5" s="10" t="s">
        <v>25</v>
      </c>
      <c r="G5" s="10" t="s">
        <v>26</v>
      </c>
      <c r="H5" s="10" t="s">
        <v>26</v>
      </c>
      <c r="I5" s="10" t="s">
        <v>26</v>
      </c>
      <c r="J5" s="10">
        <v>1.4934522151016993</v>
      </c>
    </row>
    <row r="6" spans="4:11" ht="15.75" x14ac:dyDescent="0.25">
      <c r="D6" s="11" t="s">
        <v>22</v>
      </c>
      <c r="E6" s="12">
        <v>97.497910281415443</v>
      </c>
      <c r="F6" s="12" t="s">
        <v>25</v>
      </c>
      <c r="G6" s="12" t="s">
        <v>26</v>
      </c>
      <c r="H6" s="12" t="s">
        <v>26</v>
      </c>
      <c r="I6" s="12" t="s">
        <v>26</v>
      </c>
      <c r="J6" s="12">
        <v>1.4934522151016993</v>
      </c>
    </row>
    <row r="7" spans="4:11" ht="15.75" x14ac:dyDescent="0.25">
      <c r="D7" s="13" t="s">
        <v>23</v>
      </c>
      <c r="E7" s="12">
        <v>100</v>
      </c>
      <c r="F7" s="12" t="s">
        <v>26</v>
      </c>
      <c r="G7" s="12" t="s">
        <v>26</v>
      </c>
      <c r="H7" s="12" t="s">
        <v>26</v>
      </c>
      <c r="I7" s="12" t="s">
        <v>26</v>
      </c>
      <c r="J7" s="12" t="s">
        <v>26</v>
      </c>
    </row>
    <row r="8" spans="4:11" ht="15.75" x14ac:dyDescent="0.25">
      <c r="D8" s="13" t="s">
        <v>24</v>
      </c>
      <c r="E8" s="12" t="s">
        <v>26</v>
      </c>
      <c r="F8" s="12" t="s">
        <v>26</v>
      </c>
      <c r="G8" s="12" t="s">
        <v>26</v>
      </c>
      <c r="H8" s="12" t="s">
        <v>26</v>
      </c>
      <c r="I8" s="12" t="s">
        <v>26</v>
      </c>
      <c r="J8" s="12" t="s">
        <v>26</v>
      </c>
    </row>
    <row r="9" spans="4:11" ht="15.75" x14ac:dyDescent="0.25">
      <c r="D9" s="13" t="s">
        <v>27</v>
      </c>
      <c r="E9" s="12" t="s">
        <v>26</v>
      </c>
      <c r="F9" s="12" t="s">
        <v>26</v>
      </c>
      <c r="G9" s="12" t="s">
        <v>26</v>
      </c>
      <c r="H9" s="12" t="s">
        <v>26</v>
      </c>
      <c r="I9" s="12" t="s">
        <v>26</v>
      </c>
      <c r="J9" s="12" t="s">
        <v>26</v>
      </c>
    </row>
    <row r="10" spans="4:11" ht="15.75" x14ac:dyDescent="0.25">
      <c r="D10" s="13" t="s">
        <v>28</v>
      </c>
      <c r="E10" s="12" t="s">
        <v>25</v>
      </c>
      <c r="F10" s="12" t="s">
        <v>25</v>
      </c>
      <c r="G10" s="12" t="s">
        <v>26</v>
      </c>
      <c r="H10" s="12" t="s">
        <v>26</v>
      </c>
      <c r="I10" s="12" t="s">
        <v>26</v>
      </c>
      <c r="J10" s="12" t="s">
        <v>25</v>
      </c>
    </row>
    <row r="11" spans="4:11" ht="15.75" x14ac:dyDescent="0.25">
      <c r="D11" s="13" t="s">
        <v>29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</row>
    <row r="12" spans="4:11" ht="15.75" x14ac:dyDescent="0.25">
      <c r="D12" s="13" t="s">
        <v>30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</row>
    <row r="13" spans="4:11" ht="15.75" x14ac:dyDescent="0.25">
      <c r="D13" s="13" t="s">
        <v>31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</row>
    <row r="14" spans="4:11" ht="15.75" x14ac:dyDescent="0.25">
      <c r="D14" s="13" t="s">
        <v>32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</row>
    <row r="15" spans="4:11" ht="15.75" x14ac:dyDescent="0.25">
      <c r="D15" s="13" t="s">
        <v>33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</row>
    <row r="16" spans="4:11" ht="15.75" x14ac:dyDescent="0.25">
      <c r="D16" s="13" t="s">
        <v>34</v>
      </c>
      <c r="E16" s="12">
        <v>100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</row>
    <row r="17" spans="4:10" ht="15.75" x14ac:dyDescent="0.25">
      <c r="D17" s="13" t="s">
        <v>35</v>
      </c>
      <c r="E17" s="12" t="s">
        <v>25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</row>
    <row r="18" spans="4:10" ht="15.75" x14ac:dyDescent="0.25">
      <c r="D18" s="13" t="s">
        <v>36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</row>
    <row r="19" spans="4:10" ht="15.75" x14ac:dyDescent="0.25">
      <c r="D19" s="13" t="s">
        <v>37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</row>
    <row r="20" spans="4:10" ht="15.75" x14ac:dyDescent="0.25">
      <c r="D20" s="13" t="s">
        <v>38</v>
      </c>
      <c r="E20" s="12" t="s">
        <v>25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</row>
    <row r="21" spans="4:10" ht="15.75" x14ac:dyDescent="0.25">
      <c r="D21" s="13" t="s">
        <v>39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</row>
    <row r="22" spans="4:10" ht="15.75" x14ac:dyDescent="0.25">
      <c r="D22" s="13" t="s">
        <v>40</v>
      </c>
      <c r="E22" s="12" t="s">
        <v>25</v>
      </c>
      <c r="F22" s="12" t="s">
        <v>25</v>
      </c>
      <c r="G22" s="12" t="s">
        <v>26</v>
      </c>
      <c r="H22" s="12" t="s">
        <v>26</v>
      </c>
      <c r="I22" s="12" t="s">
        <v>26</v>
      </c>
      <c r="J22" s="12" t="s">
        <v>25</v>
      </c>
    </row>
    <row r="23" spans="4:10" ht="15.75" x14ac:dyDescent="0.25">
      <c r="D23" s="13" t="s">
        <v>41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</row>
    <row r="24" spans="4:10" ht="15.75" x14ac:dyDescent="0.25">
      <c r="D24" s="13" t="s">
        <v>42</v>
      </c>
      <c r="E24" s="12" t="s">
        <v>25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25</v>
      </c>
    </row>
    <row r="25" spans="4:10" ht="15.75" x14ac:dyDescent="0.25">
      <c r="D25" s="13" t="s">
        <v>43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</row>
    <row r="26" spans="4:10" ht="15.75" x14ac:dyDescent="0.25">
      <c r="D26" s="13" t="s">
        <v>44</v>
      </c>
      <c r="E26" s="12">
        <v>99.681782020684167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25</v>
      </c>
    </row>
    <row r="27" spans="4:10" ht="15.75" x14ac:dyDescent="0.25">
      <c r="D27" s="13" t="s">
        <v>45</v>
      </c>
      <c r="E27" s="12" t="s">
        <v>25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</row>
    <row r="28" spans="4:10" ht="15.75" x14ac:dyDescent="0.25">
      <c r="D28" s="13" t="s">
        <v>46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</row>
    <row r="29" spans="4:10" ht="15.75" x14ac:dyDescent="0.25">
      <c r="D29" s="13" t="s">
        <v>47</v>
      </c>
      <c r="E29" s="12" t="s">
        <v>25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</row>
    <row r="30" spans="4:10" ht="15.75" x14ac:dyDescent="0.25">
      <c r="D30" s="13" t="s">
        <v>48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</row>
    <row r="31" spans="4:10" ht="15.75" x14ac:dyDescent="0.25">
      <c r="D31" s="13" t="s">
        <v>49</v>
      </c>
      <c r="E31" s="12" t="s">
        <v>25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25</v>
      </c>
    </row>
    <row r="32" spans="4:10" ht="15.75" x14ac:dyDescent="0.25">
      <c r="D32" s="13" t="s">
        <v>50</v>
      </c>
      <c r="E32" s="12" t="s">
        <v>25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</row>
    <row r="33" spans="4:10" ht="15.75" x14ac:dyDescent="0.25">
      <c r="D33" s="13" t="s">
        <v>51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</row>
    <row r="34" spans="4:10" ht="15.75" x14ac:dyDescent="0.25">
      <c r="D34" s="13" t="s">
        <v>52</v>
      </c>
      <c r="E34" s="12" t="s">
        <v>25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</row>
    <row r="35" spans="4:10" ht="15.75" x14ac:dyDescent="0.25">
      <c r="D35" s="11" t="s">
        <v>53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</row>
    <row r="36" spans="4:10" ht="15.75" x14ac:dyDescent="0.25">
      <c r="D36" s="13" t="s">
        <v>54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</row>
    <row r="37" spans="4:10" ht="15.75" x14ac:dyDescent="0.25">
      <c r="D37" s="13" t="s">
        <v>55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</row>
    <row r="38" spans="4:10" ht="15.75" x14ac:dyDescent="0.25">
      <c r="D38" s="13" t="s">
        <v>56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</row>
    <row r="39" spans="4:10" ht="15.75" x14ac:dyDescent="0.25">
      <c r="D39" s="14" t="s">
        <v>57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</row>
    <row r="40" spans="4:10" ht="15.75" x14ac:dyDescent="0.25">
      <c r="D40" s="13" t="s">
        <v>58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</row>
  </sheetData>
  <mergeCells count="2">
    <mergeCell ref="E1:J1"/>
    <mergeCell ref="D2:J2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D1:J40"/>
  <sheetViews>
    <sheetView topLeftCell="D1" workbookViewId="0">
      <selection activeCell="E1" sqref="E1:J1"/>
    </sheetView>
  </sheetViews>
  <sheetFormatPr defaultRowHeight="15" x14ac:dyDescent="0.25"/>
  <cols>
    <col min="1" max="3" width="0" style="3" hidden="1" customWidth="1"/>
    <col min="4" max="4" width="39.8984375" style="1" customWidth="1"/>
    <col min="5" max="5" width="13.69921875" style="1" customWidth="1"/>
    <col min="6" max="6" width="13.5" style="1" customWidth="1"/>
    <col min="7" max="7" width="10.8984375" style="1" bestFit="1" customWidth="1"/>
    <col min="8" max="8" width="11.59765625" style="1" bestFit="1" customWidth="1"/>
    <col min="9" max="9" width="8.796875" style="1" bestFit="1" customWidth="1"/>
    <col min="10" max="10" width="11.5" style="1" customWidth="1"/>
    <col min="11" max="251" width="8.796875" style="3"/>
    <col min="252" max="254" width="0" style="3" hidden="1" customWidth="1"/>
    <col min="255" max="255" width="21.796875" style="3" customWidth="1"/>
    <col min="256" max="256" width="13.69921875" style="3" customWidth="1"/>
    <col min="257" max="257" width="13.5" style="3" customWidth="1"/>
    <col min="258" max="258" width="8.69921875" style="3" customWidth="1"/>
    <col min="259" max="259" width="8.19921875" style="3" customWidth="1"/>
    <col min="260" max="260" width="7.796875" style="3" customWidth="1"/>
    <col min="261" max="261" width="11.5" style="3" customWidth="1"/>
    <col min="262" max="262" width="8.59765625" style="3" customWidth="1"/>
    <col min="263" max="263" width="7.5" style="3" customWidth="1"/>
    <col min="264" max="264" width="10.59765625" style="3" customWidth="1"/>
    <col min="265" max="507" width="8.796875" style="3"/>
    <col min="508" max="510" width="0" style="3" hidden="1" customWidth="1"/>
    <col min="511" max="511" width="21.796875" style="3" customWidth="1"/>
    <col min="512" max="512" width="13.69921875" style="3" customWidth="1"/>
    <col min="513" max="513" width="13.5" style="3" customWidth="1"/>
    <col min="514" max="514" width="8.69921875" style="3" customWidth="1"/>
    <col min="515" max="515" width="8.19921875" style="3" customWidth="1"/>
    <col min="516" max="516" width="7.796875" style="3" customWidth="1"/>
    <col min="517" max="517" width="11.5" style="3" customWidth="1"/>
    <col min="518" max="518" width="8.59765625" style="3" customWidth="1"/>
    <col min="519" max="519" width="7.5" style="3" customWidth="1"/>
    <col min="520" max="520" width="10.59765625" style="3" customWidth="1"/>
    <col min="521" max="763" width="8.796875" style="3"/>
    <col min="764" max="766" width="0" style="3" hidden="1" customWidth="1"/>
    <col min="767" max="767" width="21.796875" style="3" customWidth="1"/>
    <col min="768" max="768" width="13.69921875" style="3" customWidth="1"/>
    <col min="769" max="769" width="13.5" style="3" customWidth="1"/>
    <col min="770" max="770" width="8.69921875" style="3" customWidth="1"/>
    <col min="771" max="771" width="8.19921875" style="3" customWidth="1"/>
    <col min="772" max="772" width="7.796875" style="3" customWidth="1"/>
    <col min="773" max="773" width="11.5" style="3" customWidth="1"/>
    <col min="774" max="774" width="8.59765625" style="3" customWidth="1"/>
    <col min="775" max="775" width="7.5" style="3" customWidth="1"/>
    <col min="776" max="776" width="10.59765625" style="3" customWidth="1"/>
    <col min="777" max="1019" width="8.796875" style="3"/>
    <col min="1020" max="1022" width="0" style="3" hidden="1" customWidth="1"/>
    <col min="1023" max="1023" width="21.796875" style="3" customWidth="1"/>
    <col min="1024" max="1024" width="13.69921875" style="3" customWidth="1"/>
    <col min="1025" max="1025" width="13.5" style="3" customWidth="1"/>
    <col min="1026" max="1026" width="8.69921875" style="3" customWidth="1"/>
    <col min="1027" max="1027" width="8.19921875" style="3" customWidth="1"/>
    <col min="1028" max="1028" width="7.796875" style="3" customWidth="1"/>
    <col min="1029" max="1029" width="11.5" style="3" customWidth="1"/>
    <col min="1030" max="1030" width="8.59765625" style="3" customWidth="1"/>
    <col min="1031" max="1031" width="7.5" style="3" customWidth="1"/>
    <col min="1032" max="1032" width="10.59765625" style="3" customWidth="1"/>
    <col min="1033" max="1275" width="8.796875" style="3"/>
    <col min="1276" max="1278" width="0" style="3" hidden="1" customWidth="1"/>
    <col min="1279" max="1279" width="21.796875" style="3" customWidth="1"/>
    <col min="1280" max="1280" width="13.69921875" style="3" customWidth="1"/>
    <col min="1281" max="1281" width="13.5" style="3" customWidth="1"/>
    <col min="1282" max="1282" width="8.69921875" style="3" customWidth="1"/>
    <col min="1283" max="1283" width="8.19921875" style="3" customWidth="1"/>
    <col min="1284" max="1284" width="7.796875" style="3" customWidth="1"/>
    <col min="1285" max="1285" width="11.5" style="3" customWidth="1"/>
    <col min="1286" max="1286" width="8.59765625" style="3" customWidth="1"/>
    <col min="1287" max="1287" width="7.5" style="3" customWidth="1"/>
    <col min="1288" max="1288" width="10.59765625" style="3" customWidth="1"/>
    <col min="1289" max="1531" width="8.796875" style="3"/>
    <col min="1532" max="1534" width="0" style="3" hidden="1" customWidth="1"/>
    <col min="1535" max="1535" width="21.796875" style="3" customWidth="1"/>
    <col min="1536" max="1536" width="13.69921875" style="3" customWidth="1"/>
    <col min="1537" max="1537" width="13.5" style="3" customWidth="1"/>
    <col min="1538" max="1538" width="8.69921875" style="3" customWidth="1"/>
    <col min="1539" max="1539" width="8.19921875" style="3" customWidth="1"/>
    <col min="1540" max="1540" width="7.796875" style="3" customWidth="1"/>
    <col min="1541" max="1541" width="11.5" style="3" customWidth="1"/>
    <col min="1542" max="1542" width="8.59765625" style="3" customWidth="1"/>
    <col min="1543" max="1543" width="7.5" style="3" customWidth="1"/>
    <col min="1544" max="1544" width="10.59765625" style="3" customWidth="1"/>
    <col min="1545" max="1787" width="8.796875" style="3"/>
    <col min="1788" max="1790" width="0" style="3" hidden="1" customWidth="1"/>
    <col min="1791" max="1791" width="21.796875" style="3" customWidth="1"/>
    <col min="1792" max="1792" width="13.69921875" style="3" customWidth="1"/>
    <col min="1793" max="1793" width="13.5" style="3" customWidth="1"/>
    <col min="1794" max="1794" width="8.69921875" style="3" customWidth="1"/>
    <col min="1795" max="1795" width="8.19921875" style="3" customWidth="1"/>
    <col min="1796" max="1796" width="7.796875" style="3" customWidth="1"/>
    <col min="1797" max="1797" width="11.5" style="3" customWidth="1"/>
    <col min="1798" max="1798" width="8.59765625" style="3" customWidth="1"/>
    <col min="1799" max="1799" width="7.5" style="3" customWidth="1"/>
    <col min="1800" max="1800" width="10.59765625" style="3" customWidth="1"/>
    <col min="1801" max="2043" width="8.796875" style="3"/>
    <col min="2044" max="2046" width="0" style="3" hidden="1" customWidth="1"/>
    <col min="2047" max="2047" width="21.796875" style="3" customWidth="1"/>
    <col min="2048" max="2048" width="13.69921875" style="3" customWidth="1"/>
    <col min="2049" max="2049" width="13.5" style="3" customWidth="1"/>
    <col min="2050" max="2050" width="8.69921875" style="3" customWidth="1"/>
    <col min="2051" max="2051" width="8.19921875" style="3" customWidth="1"/>
    <col min="2052" max="2052" width="7.796875" style="3" customWidth="1"/>
    <col min="2053" max="2053" width="11.5" style="3" customWidth="1"/>
    <col min="2054" max="2054" width="8.59765625" style="3" customWidth="1"/>
    <col min="2055" max="2055" width="7.5" style="3" customWidth="1"/>
    <col min="2056" max="2056" width="10.59765625" style="3" customWidth="1"/>
    <col min="2057" max="2299" width="8.796875" style="3"/>
    <col min="2300" max="2302" width="0" style="3" hidden="1" customWidth="1"/>
    <col min="2303" max="2303" width="21.796875" style="3" customWidth="1"/>
    <col min="2304" max="2304" width="13.69921875" style="3" customWidth="1"/>
    <col min="2305" max="2305" width="13.5" style="3" customWidth="1"/>
    <col min="2306" max="2306" width="8.69921875" style="3" customWidth="1"/>
    <col min="2307" max="2307" width="8.19921875" style="3" customWidth="1"/>
    <col min="2308" max="2308" width="7.796875" style="3" customWidth="1"/>
    <col min="2309" max="2309" width="11.5" style="3" customWidth="1"/>
    <col min="2310" max="2310" width="8.59765625" style="3" customWidth="1"/>
    <col min="2311" max="2311" width="7.5" style="3" customWidth="1"/>
    <col min="2312" max="2312" width="10.59765625" style="3" customWidth="1"/>
    <col min="2313" max="2555" width="8.796875" style="3"/>
    <col min="2556" max="2558" width="0" style="3" hidden="1" customWidth="1"/>
    <col min="2559" max="2559" width="21.796875" style="3" customWidth="1"/>
    <col min="2560" max="2560" width="13.69921875" style="3" customWidth="1"/>
    <col min="2561" max="2561" width="13.5" style="3" customWidth="1"/>
    <col min="2562" max="2562" width="8.69921875" style="3" customWidth="1"/>
    <col min="2563" max="2563" width="8.19921875" style="3" customWidth="1"/>
    <col min="2564" max="2564" width="7.796875" style="3" customWidth="1"/>
    <col min="2565" max="2565" width="11.5" style="3" customWidth="1"/>
    <col min="2566" max="2566" width="8.59765625" style="3" customWidth="1"/>
    <col min="2567" max="2567" width="7.5" style="3" customWidth="1"/>
    <col min="2568" max="2568" width="10.59765625" style="3" customWidth="1"/>
    <col min="2569" max="2811" width="8.796875" style="3"/>
    <col min="2812" max="2814" width="0" style="3" hidden="1" customWidth="1"/>
    <col min="2815" max="2815" width="21.796875" style="3" customWidth="1"/>
    <col min="2816" max="2816" width="13.69921875" style="3" customWidth="1"/>
    <col min="2817" max="2817" width="13.5" style="3" customWidth="1"/>
    <col min="2818" max="2818" width="8.69921875" style="3" customWidth="1"/>
    <col min="2819" max="2819" width="8.19921875" style="3" customWidth="1"/>
    <col min="2820" max="2820" width="7.796875" style="3" customWidth="1"/>
    <col min="2821" max="2821" width="11.5" style="3" customWidth="1"/>
    <col min="2822" max="2822" width="8.59765625" style="3" customWidth="1"/>
    <col min="2823" max="2823" width="7.5" style="3" customWidth="1"/>
    <col min="2824" max="2824" width="10.59765625" style="3" customWidth="1"/>
    <col min="2825" max="3067" width="8.796875" style="3"/>
    <col min="3068" max="3070" width="0" style="3" hidden="1" customWidth="1"/>
    <col min="3071" max="3071" width="21.796875" style="3" customWidth="1"/>
    <col min="3072" max="3072" width="13.69921875" style="3" customWidth="1"/>
    <col min="3073" max="3073" width="13.5" style="3" customWidth="1"/>
    <col min="3074" max="3074" width="8.69921875" style="3" customWidth="1"/>
    <col min="3075" max="3075" width="8.19921875" style="3" customWidth="1"/>
    <col min="3076" max="3076" width="7.796875" style="3" customWidth="1"/>
    <col min="3077" max="3077" width="11.5" style="3" customWidth="1"/>
    <col min="3078" max="3078" width="8.59765625" style="3" customWidth="1"/>
    <col min="3079" max="3079" width="7.5" style="3" customWidth="1"/>
    <col min="3080" max="3080" width="10.59765625" style="3" customWidth="1"/>
    <col min="3081" max="3323" width="8.796875" style="3"/>
    <col min="3324" max="3326" width="0" style="3" hidden="1" customWidth="1"/>
    <col min="3327" max="3327" width="21.796875" style="3" customWidth="1"/>
    <col min="3328" max="3328" width="13.69921875" style="3" customWidth="1"/>
    <col min="3329" max="3329" width="13.5" style="3" customWidth="1"/>
    <col min="3330" max="3330" width="8.69921875" style="3" customWidth="1"/>
    <col min="3331" max="3331" width="8.19921875" style="3" customWidth="1"/>
    <col min="3332" max="3332" width="7.796875" style="3" customWidth="1"/>
    <col min="3333" max="3333" width="11.5" style="3" customWidth="1"/>
    <col min="3334" max="3334" width="8.59765625" style="3" customWidth="1"/>
    <col min="3335" max="3335" width="7.5" style="3" customWidth="1"/>
    <col min="3336" max="3336" width="10.59765625" style="3" customWidth="1"/>
    <col min="3337" max="3579" width="8.796875" style="3"/>
    <col min="3580" max="3582" width="0" style="3" hidden="1" customWidth="1"/>
    <col min="3583" max="3583" width="21.796875" style="3" customWidth="1"/>
    <col min="3584" max="3584" width="13.69921875" style="3" customWidth="1"/>
    <col min="3585" max="3585" width="13.5" style="3" customWidth="1"/>
    <col min="3586" max="3586" width="8.69921875" style="3" customWidth="1"/>
    <col min="3587" max="3587" width="8.19921875" style="3" customWidth="1"/>
    <col min="3588" max="3588" width="7.796875" style="3" customWidth="1"/>
    <col min="3589" max="3589" width="11.5" style="3" customWidth="1"/>
    <col min="3590" max="3590" width="8.59765625" style="3" customWidth="1"/>
    <col min="3591" max="3591" width="7.5" style="3" customWidth="1"/>
    <col min="3592" max="3592" width="10.59765625" style="3" customWidth="1"/>
    <col min="3593" max="3835" width="8.796875" style="3"/>
    <col min="3836" max="3838" width="0" style="3" hidden="1" customWidth="1"/>
    <col min="3839" max="3839" width="21.796875" style="3" customWidth="1"/>
    <col min="3840" max="3840" width="13.69921875" style="3" customWidth="1"/>
    <col min="3841" max="3841" width="13.5" style="3" customWidth="1"/>
    <col min="3842" max="3842" width="8.69921875" style="3" customWidth="1"/>
    <col min="3843" max="3843" width="8.19921875" style="3" customWidth="1"/>
    <col min="3844" max="3844" width="7.796875" style="3" customWidth="1"/>
    <col min="3845" max="3845" width="11.5" style="3" customWidth="1"/>
    <col min="3846" max="3846" width="8.59765625" style="3" customWidth="1"/>
    <col min="3847" max="3847" width="7.5" style="3" customWidth="1"/>
    <col min="3848" max="3848" width="10.59765625" style="3" customWidth="1"/>
    <col min="3849" max="4091" width="8.796875" style="3"/>
    <col min="4092" max="4094" width="0" style="3" hidden="1" customWidth="1"/>
    <col min="4095" max="4095" width="21.796875" style="3" customWidth="1"/>
    <col min="4096" max="4096" width="13.69921875" style="3" customWidth="1"/>
    <col min="4097" max="4097" width="13.5" style="3" customWidth="1"/>
    <col min="4098" max="4098" width="8.69921875" style="3" customWidth="1"/>
    <col min="4099" max="4099" width="8.19921875" style="3" customWidth="1"/>
    <col min="4100" max="4100" width="7.796875" style="3" customWidth="1"/>
    <col min="4101" max="4101" width="11.5" style="3" customWidth="1"/>
    <col min="4102" max="4102" width="8.59765625" style="3" customWidth="1"/>
    <col min="4103" max="4103" width="7.5" style="3" customWidth="1"/>
    <col min="4104" max="4104" width="10.59765625" style="3" customWidth="1"/>
    <col min="4105" max="4347" width="8.796875" style="3"/>
    <col min="4348" max="4350" width="0" style="3" hidden="1" customWidth="1"/>
    <col min="4351" max="4351" width="21.796875" style="3" customWidth="1"/>
    <col min="4352" max="4352" width="13.69921875" style="3" customWidth="1"/>
    <col min="4353" max="4353" width="13.5" style="3" customWidth="1"/>
    <col min="4354" max="4354" width="8.69921875" style="3" customWidth="1"/>
    <col min="4355" max="4355" width="8.19921875" style="3" customWidth="1"/>
    <col min="4356" max="4356" width="7.796875" style="3" customWidth="1"/>
    <col min="4357" max="4357" width="11.5" style="3" customWidth="1"/>
    <col min="4358" max="4358" width="8.59765625" style="3" customWidth="1"/>
    <col min="4359" max="4359" width="7.5" style="3" customWidth="1"/>
    <col min="4360" max="4360" width="10.59765625" style="3" customWidth="1"/>
    <col min="4361" max="4603" width="8.796875" style="3"/>
    <col min="4604" max="4606" width="0" style="3" hidden="1" customWidth="1"/>
    <col min="4607" max="4607" width="21.796875" style="3" customWidth="1"/>
    <col min="4608" max="4608" width="13.69921875" style="3" customWidth="1"/>
    <col min="4609" max="4609" width="13.5" style="3" customWidth="1"/>
    <col min="4610" max="4610" width="8.69921875" style="3" customWidth="1"/>
    <col min="4611" max="4611" width="8.19921875" style="3" customWidth="1"/>
    <col min="4612" max="4612" width="7.796875" style="3" customWidth="1"/>
    <col min="4613" max="4613" width="11.5" style="3" customWidth="1"/>
    <col min="4614" max="4614" width="8.59765625" style="3" customWidth="1"/>
    <col min="4615" max="4615" width="7.5" style="3" customWidth="1"/>
    <col min="4616" max="4616" width="10.59765625" style="3" customWidth="1"/>
    <col min="4617" max="4859" width="8.796875" style="3"/>
    <col min="4860" max="4862" width="0" style="3" hidden="1" customWidth="1"/>
    <col min="4863" max="4863" width="21.796875" style="3" customWidth="1"/>
    <col min="4864" max="4864" width="13.69921875" style="3" customWidth="1"/>
    <col min="4865" max="4865" width="13.5" style="3" customWidth="1"/>
    <col min="4866" max="4866" width="8.69921875" style="3" customWidth="1"/>
    <col min="4867" max="4867" width="8.19921875" style="3" customWidth="1"/>
    <col min="4868" max="4868" width="7.796875" style="3" customWidth="1"/>
    <col min="4869" max="4869" width="11.5" style="3" customWidth="1"/>
    <col min="4870" max="4870" width="8.59765625" style="3" customWidth="1"/>
    <col min="4871" max="4871" width="7.5" style="3" customWidth="1"/>
    <col min="4872" max="4872" width="10.59765625" style="3" customWidth="1"/>
    <col min="4873" max="5115" width="8.796875" style="3"/>
    <col min="5116" max="5118" width="0" style="3" hidden="1" customWidth="1"/>
    <col min="5119" max="5119" width="21.796875" style="3" customWidth="1"/>
    <col min="5120" max="5120" width="13.69921875" style="3" customWidth="1"/>
    <col min="5121" max="5121" width="13.5" style="3" customWidth="1"/>
    <col min="5122" max="5122" width="8.69921875" style="3" customWidth="1"/>
    <col min="5123" max="5123" width="8.19921875" style="3" customWidth="1"/>
    <col min="5124" max="5124" width="7.796875" style="3" customWidth="1"/>
    <col min="5125" max="5125" width="11.5" style="3" customWidth="1"/>
    <col min="5126" max="5126" width="8.59765625" style="3" customWidth="1"/>
    <col min="5127" max="5127" width="7.5" style="3" customWidth="1"/>
    <col min="5128" max="5128" width="10.59765625" style="3" customWidth="1"/>
    <col min="5129" max="5371" width="8.796875" style="3"/>
    <col min="5372" max="5374" width="0" style="3" hidden="1" customWidth="1"/>
    <col min="5375" max="5375" width="21.796875" style="3" customWidth="1"/>
    <col min="5376" max="5376" width="13.69921875" style="3" customWidth="1"/>
    <col min="5377" max="5377" width="13.5" style="3" customWidth="1"/>
    <col min="5378" max="5378" width="8.69921875" style="3" customWidth="1"/>
    <col min="5379" max="5379" width="8.19921875" style="3" customWidth="1"/>
    <col min="5380" max="5380" width="7.796875" style="3" customWidth="1"/>
    <col min="5381" max="5381" width="11.5" style="3" customWidth="1"/>
    <col min="5382" max="5382" width="8.59765625" style="3" customWidth="1"/>
    <col min="5383" max="5383" width="7.5" style="3" customWidth="1"/>
    <col min="5384" max="5384" width="10.59765625" style="3" customWidth="1"/>
    <col min="5385" max="5627" width="8.796875" style="3"/>
    <col min="5628" max="5630" width="0" style="3" hidden="1" customWidth="1"/>
    <col min="5631" max="5631" width="21.796875" style="3" customWidth="1"/>
    <col min="5632" max="5632" width="13.69921875" style="3" customWidth="1"/>
    <col min="5633" max="5633" width="13.5" style="3" customWidth="1"/>
    <col min="5634" max="5634" width="8.69921875" style="3" customWidth="1"/>
    <col min="5635" max="5635" width="8.19921875" style="3" customWidth="1"/>
    <col min="5636" max="5636" width="7.796875" style="3" customWidth="1"/>
    <col min="5637" max="5637" width="11.5" style="3" customWidth="1"/>
    <col min="5638" max="5638" width="8.59765625" style="3" customWidth="1"/>
    <col min="5639" max="5639" width="7.5" style="3" customWidth="1"/>
    <col min="5640" max="5640" width="10.59765625" style="3" customWidth="1"/>
    <col min="5641" max="5883" width="8.796875" style="3"/>
    <col min="5884" max="5886" width="0" style="3" hidden="1" customWidth="1"/>
    <col min="5887" max="5887" width="21.796875" style="3" customWidth="1"/>
    <col min="5888" max="5888" width="13.69921875" style="3" customWidth="1"/>
    <col min="5889" max="5889" width="13.5" style="3" customWidth="1"/>
    <col min="5890" max="5890" width="8.69921875" style="3" customWidth="1"/>
    <col min="5891" max="5891" width="8.19921875" style="3" customWidth="1"/>
    <col min="5892" max="5892" width="7.796875" style="3" customWidth="1"/>
    <col min="5893" max="5893" width="11.5" style="3" customWidth="1"/>
    <col min="5894" max="5894" width="8.59765625" style="3" customWidth="1"/>
    <col min="5895" max="5895" width="7.5" style="3" customWidth="1"/>
    <col min="5896" max="5896" width="10.59765625" style="3" customWidth="1"/>
    <col min="5897" max="6139" width="8.796875" style="3"/>
    <col min="6140" max="6142" width="0" style="3" hidden="1" customWidth="1"/>
    <col min="6143" max="6143" width="21.796875" style="3" customWidth="1"/>
    <col min="6144" max="6144" width="13.69921875" style="3" customWidth="1"/>
    <col min="6145" max="6145" width="13.5" style="3" customWidth="1"/>
    <col min="6146" max="6146" width="8.69921875" style="3" customWidth="1"/>
    <col min="6147" max="6147" width="8.19921875" style="3" customWidth="1"/>
    <col min="6148" max="6148" width="7.796875" style="3" customWidth="1"/>
    <col min="6149" max="6149" width="11.5" style="3" customWidth="1"/>
    <col min="6150" max="6150" width="8.59765625" style="3" customWidth="1"/>
    <col min="6151" max="6151" width="7.5" style="3" customWidth="1"/>
    <col min="6152" max="6152" width="10.59765625" style="3" customWidth="1"/>
    <col min="6153" max="6395" width="8.796875" style="3"/>
    <col min="6396" max="6398" width="0" style="3" hidden="1" customWidth="1"/>
    <col min="6399" max="6399" width="21.796875" style="3" customWidth="1"/>
    <col min="6400" max="6400" width="13.69921875" style="3" customWidth="1"/>
    <col min="6401" max="6401" width="13.5" style="3" customWidth="1"/>
    <col min="6402" max="6402" width="8.69921875" style="3" customWidth="1"/>
    <col min="6403" max="6403" width="8.19921875" style="3" customWidth="1"/>
    <col min="6404" max="6404" width="7.796875" style="3" customWidth="1"/>
    <col min="6405" max="6405" width="11.5" style="3" customWidth="1"/>
    <col min="6406" max="6406" width="8.59765625" style="3" customWidth="1"/>
    <col min="6407" max="6407" width="7.5" style="3" customWidth="1"/>
    <col min="6408" max="6408" width="10.59765625" style="3" customWidth="1"/>
    <col min="6409" max="6651" width="8.796875" style="3"/>
    <col min="6652" max="6654" width="0" style="3" hidden="1" customWidth="1"/>
    <col min="6655" max="6655" width="21.796875" style="3" customWidth="1"/>
    <col min="6656" max="6656" width="13.69921875" style="3" customWidth="1"/>
    <col min="6657" max="6657" width="13.5" style="3" customWidth="1"/>
    <col min="6658" max="6658" width="8.69921875" style="3" customWidth="1"/>
    <col min="6659" max="6659" width="8.19921875" style="3" customWidth="1"/>
    <col min="6660" max="6660" width="7.796875" style="3" customWidth="1"/>
    <col min="6661" max="6661" width="11.5" style="3" customWidth="1"/>
    <col min="6662" max="6662" width="8.59765625" style="3" customWidth="1"/>
    <col min="6663" max="6663" width="7.5" style="3" customWidth="1"/>
    <col min="6664" max="6664" width="10.59765625" style="3" customWidth="1"/>
    <col min="6665" max="6907" width="8.796875" style="3"/>
    <col min="6908" max="6910" width="0" style="3" hidden="1" customWidth="1"/>
    <col min="6911" max="6911" width="21.796875" style="3" customWidth="1"/>
    <col min="6912" max="6912" width="13.69921875" style="3" customWidth="1"/>
    <col min="6913" max="6913" width="13.5" style="3" customWidth="1"/>
    <col min="6914" max="6914" width="8.69921875" style="3" customWidth="1"/>
    <col min="6915" max="6915" width="8.19921875" style="3" customWidth="1"/>
    <col min="6916" max="6916" width="7.796875" style="3" customWidth="1"/>
    <col min="6917" max="6917" width="11.5" style="3" customWidth="1"/>
    <col min="6918" max="6918" width="8.59765625" style="3" customWidth="1"/>
    <col min="6919" max="6919" width="7.5" style="3" customWidth="1"/>
    <col min="6920" max="6920" width="10.59765625" style="3" customWidth="1"/>
    <col min="6921" max="7163" width="8.796875" style="3"/>
    <col min="7164" max="7166" width="0" style="3" hidden="1" customWidth="1"/>
    <col min="7167" max="7167" width="21.796875" style="3" customWidth="1"/>
    <col min="7168" max="7168" width="13.69921875" style="3" customWidth="1"/>
    <col min="7169" max="7169" width="13.5" style="3" customWidth="1"/>
    <col min="7170" max="7170" width="8.69921875" style="3" customWidth="1"/>
    <col min="7171" max="7171" width="8.19921875" style="3" customWidth="1"/>
    <col min="7172" max="7172" width="7.796875" style="3" customWidth="1"/>
    <col min="7173" max="7173" width="11.5" style="3" customWidth="1"/>
    <col min="7174" max="7174" width="8.59765625" style="3" customWidth="1"/>
    <col min="7175" max="7175" width="7.5" style="3" customWidth="1"/>
    <col min="7176" max="7176" width="10.59765625" style="3" customWidth="1"/>
    <col min="7177" max="7419" width="8.796875" style="3"/>
    <col min="7420" max="7422" width="0" style="3" hidden="1" customWidth="1"/>
    <col min="7423" max="7423" width="21.796875" style="3" customWidth="1"/>
    <col min="7424" max="7424" width="13.69921875" style="3" customWidth="1"/>
    <col min="7425" max="7425" width="13.5" style="3" customWidth="1"/>
    <col min="7426" max="7426" width="8.69921875" style="3" customWidth="1"/>
    <col min="7427" max="7427" width="8.19921875" style="3" customWidth="1"/>
    <col min="7428" max="7428" width="7.796875" style="3" customWidth="1"/>
    <col min="7429" max="7429" width="11.5" style="3" customWidth="1"/>
    <col min="7430" max="7430" width="8.59765625" style="3" customWidth="1"/>
    <col min="7431" max="7431" width="7.5" style="3" customWidth="1"/>
    <col min="7432" max="7432" width="10.59765625" style="3" customWidth="1"/>
    <col min="7433" max="7675" width="8.796875" style="3"/>
    <col min="7676" max="7678" width="0" style="3" hidden="1" customWidth="1"/>
    <col min="7679" max="7679" width="21.796875" style="3" customWidth="1"/>
    <col min="7680" max="7680" width="13.69921875" style="3" customWidth="1"/>
    <col min="7681" max="7681" width="13.5" style="3" customWidth="1"/>
    <col min="7682" max="7682" width="8.69921875" style="3" customWidth="1"/>
    <col min="7683" max="7683" width="8.19921875" style="3" customWidth="1"/>
    <col min="7684" max="7684" width="7.796875" style="3" customWidth="1"/>
    <col min="7685" max="7685" width="11.5" style="3" customWidth="1"/>
    <col min="7686" max="7686" width="8.59765625" style="3" customWidth="1"/>
    <col min="7687" max="7687" width="7.5" style="3" customWidth="1"/>
    <col min="7688" max="7688" width="10.59765625" style="3" customWidth="1"/>
    <col min="7689" max="7931" width="8.796875" style="3"/>
    <col min="7932" max="7934" width="0" style="3" hidden="1" customWidth="1"/>
    <col min="7935" max="7935" width="21.796875" style="3" customWidth="1"/>
    <col min="7936" max="7936" width="13.69921875" style="3" customWidth="1"/>
    <col min="7937" max="7937" width="13.5" style="3" customWidth="1"/>
    <col min="7938" max="7938" width="8.69921875" style="3" customWidth="1"/>
    <col min="7939" max="7939" width="8.19921875" style="3" customWidth="1"/>
    <col min="7940" max="7940" width="7.796875" style="3" customWidth="1"/>
    <col min="7941" max="7941" width="11.5" style="3" customWidth="1"/>
    <col min="7942" max="7942" width="8.59765625" style="3" customWidth="1"/>
    <col min="7943" max="7943" width="7.5" style="3" customWidth="1"/>
    <col min="7944" max="7944" width="10.59765625" style="3" customWidth="1"/>
    <col min="7945" max="8187" width="8.796875" style="3"/>
    <col min="8188" max="8190" width="0" style="3" hidden="1" customWidth="1"/>
    <col min="8191" max="8191" width="21.796875" style="3" customWidth="1"/>
    <col min="8192" max="8192" width="13.69921875" style="3" customWidth="1"/>
    <col min="8193" max="8193" width="13.5" style="3" customWidth="1"/>
    <col min="8194" max="8194" width="8.69921875" style="3" customWidth="1"/>
    <col min="8195" max="8195" width="8.19921875" style="3" customWidth="1"/>
    <col min="8196" max="8196" width="7.796875" style="3" customWidth="1"/>
    <col min="8197" max="8197" width="11.5" style="3" customWidth="1"/>
    <col min="8198" max="8198" width="8.59765625" style="3" customWidth="1"/>
    <col min="8199" max="8199" width="7.5" style="3" customWidth="1"/>
    <col min="8200" max="8200" width="10.59765625" style="3" customWidth="1"/>
    <col min="8201" max="8443" width="8.796875" style="3"/>
    <col min="8444" max="8446" width="0" style="3" hidden="1" customWidth="1"/>
    <col min="8447" max="8447" width="21.796875" style="3" customWidth="1"/>
    <col min="8448" max="8448" width="13.69921875" style="3" customWidth="1"/>
    <col min="8449" max="8449" width="13.5" style="3" customWidth="1"/>
    <col min="8450" max="8450" width="8.69921875" style="3" customWidth="1"/>
    <col min="8451" max="8451" width="8.19921875" style="3" customWidth="1"/>
    <col min="8452" max="8452" width="7.796875" style="3" customWidth="1"/>
    <col min="8453" max="8453" width="11.5" style="3" customWidth="1"/>
    <col min="8454" max="8454" width="8.59765625" style="3" customWidth="1"/>
    <col min="8455" max="8455" width="7.5" style="3" customWidth="1"/>
    <col min="8456" max="8456" width="10.59765625" style="3" customWidth="1"/>
    <col min="8457" max="8699" width="8.796875" style="3"/>
    <col min="8700" max="8702" width="0" style="3" hidden="1" customWidth="1"/>
    <col min="8703" max="8703" width="21.796875" style="3" customWidth="1"/>
    <col min="8704" max="8704" width="13.69921875" style="3" customWidth="1"/>
    <col min="8705" max="8705" width="13.5" style="3" customWidth="1"/>
    <col min="8706" max="8706" width="8.69921875" style="3" customWidth="1"/>
    <col min="8707" max="8707" width="8.19921875" style="3" customWidth="1"/>
    <col min="8708" max="8708" width="7.796875" style="3" customWidth="1"/>
    <col min="8709" max="8709" width="11.5" style="3" customWidth="1"/>
    <col min="8710" max="8710" width="8.59765625" style="3" customWidth="1"/>
    <col min="8711" max="8711" width="7.5" style="3" customWidth="1"/>
    <col min="8712" max="8712" width="10.59765625" style="3" customWidth="1"/>
    <col min="8713" max="8955" width="8.796875" style="3"/>
    <col min="8956" max="8958" width="0" style="3" hidden="1" customWidth="1"/>
    <col min="8959" max="8959" width="21.796875" style="3" customWidth="1"/>
    <col min="8960" max="8960" width="13.69921875" style="3" customWidth="1"/>
    <col min="8961" max="8961" width="13.5" style="3" customWidth="1"/>
    <col min="8962" max="8962" width="8.69921875" style="3" customWidth="1"/>
    <col min="8963" max="8963" width="8.19921875" style="3" customWidth="1"/>
    <col min="8964" max="8964" width="7.796875" style="3" customWidth="1"/>
    <col min="8965" max="8965" width="11.5" style="3" customWidth="1"/>
    <col min="8966" max="8966" width="8.59765625" style="3" customWidth="1"/>
    <col min="8967" max="8967" width="7.5" style="3" customWidth="1"/>
    <col min="8968" max="8968" width="10.59765625" style="3" customWidth="1"/>
    <col min="8969" max="9211" width="8.796875" style="3"/>
    <col min="9212" max="9214" width="0" style="3" hidden="1" customWidth="1"/>
    <col min="9215" max="9215" width="21.796875" style="3" customWidth="1"/>
    <col min="9216" max="9216" width="13.69921875" style="3" customWidth="1"/>
    <col min="9217" max="9217" width="13.5" style="3" customWidth="1"/>
    <col min="9218" max="9218" width="8.69921875" style="3" customWidth="1"/>
    <col min="9219" max="9219" width="8.19921875" style="3" customWidth="1"/>
    <col min="9220" max="9220" width="7.796875" style="3" customWidth="1"/>
    <col min="9221" max="9221" width="11.5" style="3" customWidth="1"/>
    <col min="9222" max="9222" width="8.59765625" style="3" customWidth="1"/>
    <col min="9223" max="9223" width="7.5" style="3" customWidth="1"/>
    <col min="9224" max="9224" width="10.59765625" style="3" customWidth="1"/>
    <col min="9225" max="9467" width="8.796875" style="3"/>
    <col min="9468" max="9470" width="0" style="3" hidden="1" customWidth="1"/>
    <col min="9471" max="9471" width="21.796875" style="3" customWidth="1"/>
    <col min="9472" max="9472" width="13.69921875" style="3" customWidth="1"/>
    <col min="9473" max="9473" width="13.5" style="3" customWidth="1"/>
    <col min="9474" max="9474" width="8.69921875" style="3" customWidth="1"/>
    <col min="9475" max="9475" width="8.19921875" style="3" customWidth="1"/>
    <col min="9476" max="9476" width="7.796875" style="3" customWidth="1"/>
    <col min="9477" max="9477" width="11.5" style="3" customWidth="1"/>
    <col min="9478" max="9478" width="8.59765625" style="3" customWidth="1"/>
    <col min="9479" max="9479" width="7.5" style="3" customWidth="1"/>
    <col min="9480" max="9480" width="10.59765625" style="3" customWidth="1"/>
    <col min="9481" max="9723" width="8.796875" style="3"/>
    <col min="9724" max="9726" width="0" style="3" hidden="1" customWidth="1"/>
    <col min="9727" max="9727" width="21.796875" style="3" customWidth="1"/>
    <col min="9728" max="9728" width="13.69921875" style="3" customWidth="1"/>
    <col min="9729" max="9729" width="13.5" style="3" customWidth="1"/>
    <col min="9730" max="9730" width="8.69921875" style="3" customWidth="1"/>
    <col min="9731" max="9731" width="8.19921875" style="3" customWidth="1"/>
    <col min="9732" max="9732" width="7.796875" style="3" customWidth="1"/>
    <col min="9733" max="9733" width="11.5" style="3" customWidth="1"/>
    <col min="9734" max="9734" width="8.59765625" style="3" customWidth="1"/>
    <col min="9735" max="9735" width="7.5" style="3" customWidth="1"/>
    <col min="9736" max="9736" width="10.59765625" style="3" customWidth="1"/>
    <col min="9737" max="9979" width="8.796875" style="3"/>
    <col min="9980" max="9982" width="0" style="3" hidden="1" customWidth="1"/>
    <col min="9983" max="9983" width="21.796875" style="3" customWidth="1"/>
    <col min="9984" max="9984" width="13.69921875" style="3" customWidth="1"/>
    <col min="9985" max="9985" width="13.5" style="3" customWidth="1"/>
    <col min="9986" max="9986" width="8.69921875" style="3" customWidth="1"/>
    <col min="9987" max="9987" width="8.19921875" style="3" customWidth="1"/>
    <col min="9988" max="9988" width="7.796875" style="3" customWidth="1"/>
    <col min="9989" max="9989" width="11.5" style="3" customWidth="1"/>
    <col min="9990" max="9990" width="8.59765625" style="3" customWidth="1"/>
    <col min="9991" max="9991" width="7.5" style="3" customWidth="1"/>
    <col min="9992" max="9992" width="10.59765625" style="3" customWidth="1"/>
    <col min="9993" max="10235" width="8.796875" style="3"/>
    <col min="10236" max="10238" width="0" style="3" hidden="1" customWidth="1"/>
    <col min="10239" max="10239" width="21.796875" style="3" customWidth="1"/>
    <col min="10240" max="10240" width="13.69921875" style="3" customWidth="1"/>
    <col min="10241" max="10241" width="13.5" style="3" customWidth="1"/>
    <col min="10242" max="10242" width="8.69921875" style="3" customWidth="1"/>
    <col min="10243" max="10243" width="8.19921875" style="3" customWidth="1"/>
    <col min="10244" max="10244" width="7.796875" style="3" customWidth="1"/>
    <col min="10245" max="10245" width="11.5" style="3" customWidth="1"/>
    <col min="10246" max="10246" width="8.59765625" style="3" customWidth="1"/>
    <col min="10247" max="10247" width="7.5" style="3" customWidth="1"/>
    <col min="10248" max="10248" width="10.59765625" style="3" customWidth="1"/>
    <col min="10249" max="10491" width="8.796875" style="3"/>
    <col min="10492" max="10494" width="0" style="3" hidden="1" customWidth="1"/>
    <col min="10495" max="10495" width="21.796875" style="3" customWidth="1"/>
    <col min="10496" max="10496" width="13.69921875" style="3" customWidth="1"/>
    <col min="10497" max="10497" width="13.5" style="3" customWidth="1"/>
    <col min="10498" max="10498" width="8.69921875" style="3" customWidth="1"/>
    <col min="10499" max="10499" width="8.19921875" style="3" customWidth="1"/>
    <col min="10500" max="10500" width="7.796875" style="3" customWidth="1"/>
    <col min="10501" max="10501" width="11.5" style="3" customWidth="1"/>
    <col min="10502" max="10502" width="8.59765625" style="3" customWidth="1"/>
    <col min="10503" max="10503" width="7.5" style="3" customWidth="1"/>
    <col min="10504" max="10504" width="10.59765625" style="3" customWidth="1"/>
    <col min="10505" max="10747" width="8.796875" style="3"/>
    <col min="10748" max="10750" width="0" style="3" hidden="1" customWidth="1"/>
    <col min="10751" max="10751" width="21.796875" style="3" customWidth="1"/>
    <col min="10752" max="10752" width="13.69921875" style="3" customWidth="1"/>
    <col min="10753" max="10753" width="13.5" style="3" customWidth="1"/>
    <col min="10754" max="10754" width="8.69921875" style="3" customWidth="1"/>
    <col min="10755" max="10755" width="8.19921875" style="3" customWidth="1"/>
    <col min="10756" max="10756" width="7.796875" style="3" customWidth="1"/>
    <col min="10757" max="10757" width="11.5" style="3" customWidth="1"/>
    <col min="10758" max="10758" width="8.59765625" style="3" customWidth="1"/>
    <col min="10759" max="10759" width="7.5" style="3" customWidth="1"/>
    <col min="10760" max="10760" width="10.59765625" style="3" customWidth="1"/>
    <col min="10761" max="11003" width="8.796875" style="3"/>
    <col min="11004" max="11006" width="0" style="3" hidden="1" customWidth="1"/>
    <col min="11007" max="11007" width="21.796875" style="3" customWidth="1"/>
    <col min="11008" max="11008" width="13.69921875" style="3" customWidth="1"/>
    <col min="11009" max="11009" width="13.5" style="3" customWidth="1"/>
    <col min="11010" max="11010" width="8.69921875" style="3" customWidth="1"/>
    <col min="11011" max="11011" width="8.19921875" style="3" customWidth="1"/>
    <col min="11012" max="11012" width="7.796875" style="3" customWidth="1"/>
    <col min="11013" max="11013" width="11.5" style="3" customWidth="1"/>
    <col min="11014" max="11014" width="8.59765625" style="3" customWidth="1"/>
    <col min="11015" max="11015" width="7.5" style="3" customWidth="1"/>
    <col min="11016" max="11016" width="10.59765625" style="3" customWidth="1"/>
    <col min="11017" max="11259" width="8.796875" style="3"/>
    <col min="11260" max="11262" width="0" style="3" hidden="1" customWidth="1"/>
    <col min="11263" max="11263" width="21.796875" style="3" customWidth="1"/>
    <col min="11264" max="11264" width="13.69921875" style="3" customWidth="1"/>
    <col min="11265" max="11265" width="13.5" style="3" customWidth="1"/>
    <col min="11266" max="11266" width="8.69921875" style="3" customWidth="1"/>
    <col min="11267" max="11267" width="8.19921875" style="3" customWidth="1"/>
    <col min="11268" max="11268" width="7.796875" style="3" customWidth="1"/>
    <col min="11269" max="11269" width="11.5" style="3" customWidth="1"/>
    <col min="11270" max="11270" width="8.59765625" style="3" customWidth="1"/>
    <col min="11271" max="11271" width="7.5" style="3" customWidth="1"/>
    <col min="11272" max="11272" width="10.59765625" style="3" customWidth="1"/>
    <col min="11273" max="11515" width="8.796875" style="3"/>
    <col min="11516" max="11518" width="0" style="3" hidden="1" customWidth="1"/>
    <col min="11519" max="11519" width="21.796875" style="3" customWidth="1"/>
    <col min="11520" max="11520" width="13.69921875" style="3" customWidth="1"/>
    <col min="11521" max="11521" width="13.5" style="3" customWidth="1"/>
    <col min="11522" max="11522" width="8.69921875" style="3" customWidth="1"/>
    <col min="11523" max="11523" width="8.19921875" style="3" customWidth="1"/>
    <col min="11524" max="11524" width="7.796875" style="3" customWidth="1"/>
    <col min="11525" max="11525" width="11.5" style="3" customWidth="1"/>
    <col min="11526" max="11526" width="8.59765625" style="3" customWidth="1"/>
    <col min="11527" max="11527" width="7.5" style="3" customWidth="1"/>
    <col min="11528" max="11528" width="10.59765625" style="3" customWidth="1"/>
    <col min="11529" max="11771" width="8.796875" style="3"/>
    <col min="11772" max="11774" width="0" style="3" hidden="1" customWidth="1"/>
    <col min="11775" max="11775" width="21.796875" style="3" customWidth="1"/>
    <col min="11776" max="11776" width="13.69921875" style="3" customWidth="1"/>
    <col min="11777" max="11777" width="13.5" style="3" customWidth="1"/>
    <col min="11778" max="11778" width="8.69921875" style="3" customWidth="1"/>
    <col min="11779" max="11779" width="8.19921875" style="3" customWidth="1"/>
    <col min="11780" max="11780" width="7.796875" style="3" customWidth="1"/>
    <col min="11781" max="11781" width="11.5" style="3" customWidth="1"/>
    <col min="11782" max="11782" width="8.59765625" style="3" customWidth="1"/>
    <col min="11783" max="11783" width="7.5" style="3" customWidth="1"/>
    <col min="11784" max="11784" width="10.59765625" style="3" customWidth="1"/>
    <col min="11785" max="12027" width="8.796875" style="3"/>
    <col min="12028" max="12030" width="0" style="3" hidden="1" customWidth="1"/>
    <col min="12031" max="12031" width="21.796875" style="3" customWidth="1"/>
    <col min="12032" max="12032" width="13.69921875" style="3" customWidth="1"/>
    <col min="12033" max="12033" width="13.5" style="3" customWidth="1"/>
    <col min="12034" max="12034" width="8.69921875" style="3" customWidth="1"/>
    <col min="12035" max="12035" width="8.19921875" style="3" customWidth="1"/>
    <col min="12036" max="12036" width="7.796875" style="3" customWidth="1"/>
    <col min="12037" max="12037" width="11.5" style="3" customWidth="1"/>
    <col min="12038" max="12038" width="8.59765625" style="3" customWidth="1"/>
    <col min="12039" max="12039" width="7.5" style="3" customWidth="1"/>
    <col min="12040" max="12040" width="10.59765625" style="3" customWidth="1"/>
    <col min="12041" max="12283" width="8.796875" style="3"/>
    <col min="12284" max="12286" width="0" style="3" hidden="1" customWidth="1"/>
    <col min="12287" max="12287" width="21.796875" style="3" customWidth="1"/>
    <col min="12288" max="12288" width="13.69921875" style="3" customWidth="1"/>
    <col min="12289" max="12289" width="13.5" style="3" customWidth="1"/>
    <col min="12290" max="12290" width="8.69921875" style="3" customWidth="1"/>
    <col min="12291" max="12291" width="8.19921875" style="3" customWidth="1"/>
    <col min="12292" max="12292" width="7.796875" style="3" customWidth="1"/>
    <col min="12293" max="12293" width="11.5" style="3" customWidth="1"/>
    <col min="12294" max="12294" width="8.59765625" style="3" customWidth="1"/>
    <col min="12295" max="12295" width="7.5" style="3" customWidth="1"/>
    <col min="12296" max="12296" width="10.59765625" style="3" customWidth="1"/>
    <col min="12297" max="12539" width="8.796875" style="3"/>
    <col min="12540" max="12542" width="0" style="3" hidden="1" customWidth="1"/>
    <col min="12543" max="12543" width="21.796875" style="3" customWidth="1"/>
    <col min="12544" max="12544" width="13.69921875" style="3" customWidth="1"/>
    <col min="12545" max="12545" width="13.5" style="3" customWidth="1"/>
    <col min="12546" max="12546" width="8.69921875" style="3" customWidth="1"/>
    <col min="12547" max="12547" width="8.19921875" style="3" customWidth="1"/>
    <col min="12548" max="12548" width="7.796875" style="3" customWidth="1"/>
    <col min="12549" max="12549" width="11.5" style="3" customWidth="1"/>
    <col min="12550" max="12550" width="8.59765625" style="3" customWidth="1"/>
    <col min="12551" max="12551" width="7.5" style="3" customWidth="1"/>
    <col min="12552" max="12552" width="10.59765625" style="3" customWidth="1"/>
    <col min="12553" max="12795" width="8.796875" style="3"/>
    <col min="12796" max="12798" width="0" style="3" hidden="1" customWidth="1"/>
    <col min="12799" max="12799" width="21.796875" style="3" customWidth="1"/>
    <col min="12800" max="12800" width="13.69921875" style="3" customWidth="1"/>
    <col min="12801" max="12801" width="13.5" style="3" customWidth="1"/>
    <col min="12802" max="12802" width="8.69921875" style="3" customWidth="1"/>
    <col min="12803" max="12803" width="8.19921875" style="3" customWidth="1"/>
    <col min="12804" max="12804" width="7.796875" style="3" customWidth="1"/>
    <col min="12805" max="12805" width="11.5" style="3" customWidth="1"/>
    <col min="12806" max="12806" width="8.59765625" style="3" customWidth="1"/>
    <col min="12807" max="12807" width="7.5" style="3" customWidth="1"/>
    <col min="12808" max="12808" width="10.59765625" style="3" customWidth="1"/>
    <col min="12809" max="13051" width="8.796875" style="3"/>
    <col min="13052" max="13054" width="0" style="3" hidden="1" customWidth="1"/>
    <col min="13055" max="13055" width="21.796875" style="3" customWidth="1"/>
    <col min="13056" max="13056" width="13.69921875" style="3" customWidth="1"/>
    <col min="13057" max="13057" width="13.5" style="3" customWidth="1"/>
    <col min="13058" max="13058" width="8.69921875" style="3" customWidth="1"/>
    <col min="13059" max="13059" width="8.19921875" style="3" customWidth="1"/>
    <col min="13060" max="13060" width="7.796875" style="3" customWidth="1"/>
    <col min="13061" max="13061" width="11.5" style="3" customWidth="1"/>
    <col min="13062" max="13062" width="8.59765625" style="3" customWidth="1"/>
    <col min="13063" max="13063" width="7.5" style="3" customWidth="1"/>
    <col min="13064" max="13064" width="10.59765625" style="3" customWidth="1"/>
    <col min="13065" max="13307" width="8.796875" style="3"/>
    <col min="13308" max="13310" width="0" style="3" hidden="1" customWidth="1"/>
    <col min="13311" max="13311" width="21.796875" style="3" customWidth="1"/>
    <col min="13312" max="13312" width="13.69921875" style="3" customWidth="1"/>
    <col min="13313" max="13313" width="13.5" style="3" customWidth="1"/>
    <col min="13314" max="13314" width="8.69921875" style="3" customWidth="1"/>
    <col min="13315" max="13315" width="8.19921875" style="3" customWidth="1"/>
    <col min="13316" max="13316" width="7.796875" style="3" customWidth="1"/>
    <col min="13317" max="13317" width="11.5" style="3" customWidth="1"/>
    <col min="13318" max="13318" width="8.59765625" style="3" customWidth="1"/>
    <col min="13319" max="13319" width="7.5" style="3" customWidth="1"/>
    <col min="13320" max="13320" width="10.59765625" style="3" customWidth="1"/>
    <col min="13321" max="13563" width="8.796875" style="3"/>
    <col min="13564" max="13566" width="0" style="3" hidden="1" customWidth="1"/>
    <col min="13567" max="13567" width="21.796875" style="3" customWidth="1"/>
    <col min="13568" max="13568" width="13.69921875" style="3" customWidth="1"/>
    <col min="13569" max="13569" width="13.5" style="3" customWidth="1"/>
    <col min="13570" max="13570" width="8.69921875" style="3" customWidth="1"/>
    <col min="13571" max="13571" width="8.19921875" style="3" customWidth="1"/>
    <col min="13572" max="13572" width="7.796875" style="3" customWidth="1"/>
    <col min="13573" max="13573" width="11.5" style="3" customWidth="1"/>
    <col min="13574" max="13574" width="8.59765625" style="3" customWidth="1"/>
    <col min="13575" max="13575" width="7.5" style="3" customWidth="1"/>
    <col min="13576" max="13576" width="10.59765625" style="3" customWidth="1"/>
    <col min="13577" max="13819" width="8.796875" style="3"/>
    <col min="13820" max="13822" width="0" style="3" hidden="1" customWidth="1"/>
    <col min="13823" max="13823" width="21.796875" style="3" customWidth="1"/>
    <col min="13824" max="13824" width="13.69921875" style="3" customWidth="1"/>
    <col min="13825" max="13825" width="13.5" style="3" customWidth="1"/>
    <col min="13826" max="13826" width="8.69921875" style="3" customWidth="1"/>
    <col min="13827" max="13827" width="8.19921875" style="3" customWidth="1"/>
    <col min="13828" max="13828" width="7.796875" style="3" customWidth="1"/>
    <col min="13829" max="13829" width="11.5" style="3" customWidth="1"/>
    <col min="13830" max="13830" width="8.59765625" style="3" customWidth="1"/>
    <col min="13831" max="13831" width="7.5" style="3" customWidth="1"/>
    <col min="13832" max="13832" width="10.59765625" style="3" customWidth="1"/>
    <col min="13833" max="14075" width="8.796875" style="3"/>
    <col min="14076" max="14078" width="0" style="3" hidden="1" customWidth="1"/>
    <col min="14079" max="14079" width="21.796875" style="3" customWidth="1"/>
    <col min="14080" max="14080" width="13.69921875" style="3" customWidth="1"/>
    <col min="14081" max="14081" width="13.5" style="3" customWidth="1"/>
    <col min="14082" max="14082" width="8.69921875" style="3" customWidth="1"/>
    <col min="14083" max="14083" width="8.19921875" style="3" customWidth="1"/>
    <col min="14084" max="14084" width="7.796875" style="3" customWidth="1"/>
    <col min="14085" max="14085" width="11.5" style="3" customWidth="1"/>
    <col min="14086" max="14086" width="8.59765625" style="3" customWidth="1"/>
    <col min="14087" max="14087" width="7.5" style="3" customWidth="1"/>
    <col min="14088" max="14088" width="10.59765625" style="3" customWidth="1"/>
    <col min="14089" max="14331" width="8.796875" style="3"/>
    <col min="14332" max="14334" width="0" style="3" hidden="1" customWidth="1"/>
    <col min="14335" max="14335" width="21.796875" style="3" customWidth="1"/>
    <col min="14336" max="14336" width="13.69921875" style="3" customWidth="1"/>
    <col min="14337" max="14337" width="13.5" style="3" customWidth="1"/>
    <col min="14338" max="14338" width="8.69921875" style="3" customWidth="1"/>
    <col min="14339" max="14339" width="8.19921875" style="3" customWidth="1"/>
    <col min="14340" max="14340" width="7.796875" style="3" customWidth="1"/>
    <col min="14341" max="14341" width="11.5" style="3" customWidth="1"/>
    <col min="14342" max="14342" width="8.59765625" style="3" customWidth="1"/>
    <col min="14343" max="14343" width="7.5" style="3" customWidth="1"/>
    <col min="14344" max="14344" width="10.59765625" style="3" customWidth="1"/>
    <col min="14345" max="14587" width="8.796875" style="3"/>
    <col min="14588" max="14590" width="0" style="3" hidden="1" customWidth="1"/>
    <col min="14591" max="14591" width="21.796875" style="3" customWidth="1"/>
    <col min="14592" max="14592" width="13.69921875" style="3" customWidth="1"/>
    <col min="14593" max="14593" width="13.5" style="3" customWidth="1"/>
    <col min="14594" max="14594" width="8.69921875" style="3" customWidth="1"/>
    <col min="14595" max="14595" width="8.19921875" style="3" customWidth="1"/>
    <col min="14596" max="14596" width="7.796875" style="3" customWidth="1"/>
    <col min="14597" max="14597" width="11.5" style="3" customWidth="1"/>
    <col min="14598" max="14598" width="8.59765625" style="3" customWidth="1"/>
    <col min="14599" max="14599" width="7.5" style="3" customWidth="1"/>
    <col min="14600" max="14600" width="10.59765625" style="3" customWidth="1"/>
    <col min="14601" max="14843" width="8.796875" style="3"/>
    <col min="14844" max="14846" width="0" style="3" hidden="1" customWidth="1"/>
    <col min="14847" max="14847" width="21.796875" style="3" customWidth="1"/>
    <col min="14848" max="14848" width="13.69921875" style="3" customWidth="1"/>
    <col min="14849" max="14849" width="13.5" style="3" customWidth="1"/>
    <col min="14850" max="14850" width="8.69921875" style="3" customWidth="1"/>
    <col min="14851" max="14851" width="8.19921875" style="3" customWidth="1"/>
    <col min="14852" max="14852" width="7.796875" style="3" customWidth="1"/>
    <col min="14853" max="14853" width="11.5" style="3" customWidth="1"/>
    <col min="14854" max="14854" width="8.59765625" style="3" customWidth="1"/>
    <col min="14855" max="14855" width="7.5" style="3" customWidth="1"/>
    <col min="14856" max="14856" width="10.59765625" style="3" customWidth="1"/>
    <col min="14857" max="15099" width="8.796875" style="3"/>
    <col min="15100" max="15102" width="0" style="3" hidden="1" customWidth="1"/>
    <col min="15103" max="15103" width="21.796875" style="3" customWidth="1"/>
    <col min="15104" max="15104" width="13.69921875" style="3" customWidth="1"/>
    <col min="15105" max="15105" width="13.5" style="3" customWidth="1"/>
    <col min="15106" max="15106" width="8.69921875" style="3" customWidth="1"/>
    <col min="15107" max="15107" width="8.19921875" style="3" customWidth="1"/>
    <col min="15108" max="15108" width="7.796875" style="3" customWidth="1"/>
    <col min="15109" max="15109" width="11.5" style="3" customWidth="1"/>
    <col min="15110" max="15110" width="8.59765625" style="3" customWidth="1"/>
    <col min="15111" max="15111" width="7.5" style="3" customWidth="1"/>
    <col min="15112" max="15112" width="10.59765625" style="3" customWidth="1"/>
    <col min="15113" max="15355" width="8.796875" style="3"/>
    <col min="15356" max="15358" width="0" style="3" hidden="1" customWidth="1"/>
    <col min="15359" max="15359" width="21.796875" style="3" customWidth="1"/>
    <col min="15360" max="15360" width="13.69921875" style="3" customWidth="1"/>
    <col min="15361" max="15361" width="13.5" style="3" customWidth="1"/>
    <col min="15362" max="15362" width="8.69921875" style="3" customWidth="1"/>
    <col min="15363" max="15363" width="8.19921875" style="3" customWidth="1"/>
    <col min="15364" max="15364" width="7.796875" style="3" customWidth="1"/>
    <col min="15365" max="15365" width="11.5" style="3" customWidth="1"/>
    <col min="15366" max="15366" width="8.59765625" style="3" customWidth="1"/>
    <col min="15367" max="15367" width="7.5" style="3" customWidth="1"/>
    <col min="15368" max="15368" width="10.59765625" style="3" customWidth="1"/>
    <col min="15369" max="15611" width="8.796875" style="3"/>
    <col min="15612" max="15614" width="0" style="3" hidden="1" customWidth="1"/>
    <col min="15615" max="15615" width="21.796875" style="3" customWidth="1"/>
    <col min="15616" max="15616" width="13.69921875" style="3" customWidth="1"/>
    <col min="15617" max="15617" width="13.5" style="3" customWidth="1"/>
    <col min="15618" max="15618" width="8.69921875" style="3" customWidth="1"/>
    <col min="15619" max="15619" width="8.19921875" style="3" customWidth="1"/>
    <col min="15620" max="15620" width="7.796875" style="3" customWidth="1"/>
    <col min="15621" max="15621" width="11.5" style="3" customWidth="1"/>
    <col min="15622" max="15622" width="8.59765625" style="3" customWidth="1"/>
    <col min="15623" max="15623" width="7.5" style="3" customWidth="1"/>
    <col min="15624" max="15624" width="10.59765625" style="3" customWidth="1"/>
    <col min="15625" max="15867" width="8.796875" style="3"/>
    <col min="15868" max="15870" width="0" style="3" hidden="1" customWidth="1"/>
    <col min="15871" max="15871" width="21.796875" style="3" customWidth="1"/>
    <col min="15872" max="15872" width="13.69921875" style="3" customWidth="1"/>
    <col min="15873" max="15873" width="13.5" style="3" customWidth="1"/>
    <col min="15874" max="15874" width="8.69921875" style="3" customWidth="1"/>
    <col min="15875" max="15875" width="8.19921875" style="3" customWidth="1"/>
    <col min="15876" max="15876" width="7.796875" style="3" customWidth="1"/>
    <col min="15877" max="15877" width="11.5" style="3" customWidth="1"/>
    <col min="15878" max="15878" width="8.59765625" style="3" customWidth="1"/>
    <col min="15879" max="15879" width="7.5" style="3" customWidth="1"/>
    <col min="15880" max="15880" width="10.59765625" style="3" customWidth="1"/>
    <col min="15881" max="16123" width="8.796875" style="3"/>
    <col min="16124" max="16126" width="0" style="3" hidden="1" customWidth="1"/>
    <col min="16127" max="16127" width="21.796875" style="3" customWidth="1"/>
    <col min="16128" max="16128" width="13.69921875" style="3" customWidth="1"/>
    <col min="16129" max="16129" width="13.5" style="3" customWidth="1"/>
    <col min="16130" max="16130" width="8.69921875" style="3" customWidth="1"/>
    <col min="16131" max="16131" width="8.19921875" style="3" customWidth="1"/>
    <col min="16132" max="16132" width="7.796875" style="3" customWidth="1"/>
    <col min="16133" max="16133" width="11.5" style="3" customWidth="1"/>
    <col min="16134" max="16134" width="8.59765625" style="3" customWidth="1"/>
    <col min="16135" max="16135" width="7.5" style="3" customWidth="1"/>
    <col min="16136" max="16136" width="10.59765625" style="3" customWidth="1"/>
    <col min="16137" max="16384" width="8.796875" style="3"/>
  </cols>
  <sheetData>
    <row r="1" spans="4:10" ht="93" customHeight="1" x14ac:dyDescent="0.25">
      <c r="E1" s="309" t="s">
        <v>827</v>
      </c>
      <c r="F1" s="309"/>
      <c r="G1" s="309"/>
      <c r="H1" s="309"/>
      <c r="I1" s="309"/>
      <c r="J1" s="309"/>
    </row>
    <row r="2" spans="4:10" ht="22.5" customHeight="1" x14ac:dyDescent="0.2">
      <c r="D2" s="310" t="s">
        <v>289</v>
      </c>
      <c r="E2" s="310"/>
      <c r="F2" s="310"/>
      <c r="G2" s="310"/>
      <c r="H2" s="310"/>
      <c r="I2" s="310"/>
      <c r="J2" s="310"/>
    </row>
    <row r="3" spans="4:10" ht="12.75" x14ac:dyDescent="0.2">
      <c r="D3" s="8"/>
      <c r="E3" s="8" t="s">
        <v>283</v>
      </c>
      <c r="F3" s="8" t="s">
        <v>284</v>
      </c>
      <c r="G3" s="8" t="s">
        <v>285</v>
      </c>
      <c r="H3" s="8" t="s">
        <v>286</v>
      </c>
      <c r="I3" s="8" t="s">
        <v>287</v>
      </c>
      <c r="J3" s="8" t="s">
        <v>288</v>
      </c>
    </row>
    <row r="4" spans="4:10" ht="12.75" x14ac:dyDescent="0.2">
      <c r="D4" s="8"/>
      <c r="E4" s="8">
        <v>1</v>
      </c>
      <c r="F4" s="8">
        <v>2</v>
      </c>
      <c r="G4" s="8">
        <v>3</v>
      </c>
      <c r="H4" s="8">
        <v>4</v>
      </c>
      <c r="I4" s="8">
        <v>5</v>
      </c>
      <c r="J4" s="8">
        <v>6</v>
      </c>
    </row>
    <row r="5" spans="4:10" ht="15.75" x14ac:dyDescent="0.25">
      <c r="D5" s="9" t="s">
        <v>21</v>
      </c>
      <c r="E5" s="10">
        <v>90.936126196017568</v>
      </c>
      <c r="F5" s="10">
        <v>5.9994828032066208</v>
      </c>
      <c r="G5" s="10" t="s">
        <v>25</v>
      </c>
      <c r="H5" s="10" t="s">
        <v>26</v>
      </c>
      <c r="I5" s="10" t="s">
        <v>26</v>
      </c>
      <c r="J5" s="10">
        <v>2.4178950090509437</v>
      </c>
    </row>
    <row r="6" spans="4:10" ht="15.75" x14ac:dyDescent="0.25">
      <c r="D6" s="11" t="s">
        <v>22</v>
      </c>
      <c r="E6" s="12">
        <v>90.936126196017568</v>
      </c>
      <c r="F6" s="12">
        <v>5.9994828032066208</v>
      </c>
      <c r="G6" s="12" t="s">
        <v>25</v>
      </c>
      <c r="H6" s="12" t="s">
        <v>26</v>
      </c>
      <c r="I6" s="12" t="s">
        <v>26</v>
      </c>
      <c r="J6" s="12">
        <v>2.4178950090509437</v>
      </c>
    </row>
    <row r="7" spans="4:10" ht="15.75" x14ac:dyDescent="0.25">
      <c r="D7" s="13" t="s">
        <v>23</v>
      </c>
      <c r="E7" s="12" t="s">
        <v>25</v>
      </c>
      <c r="F7" s="12" t="s">
        <v>26</v>
      </c>
      <c r="G7" s="12" t="s">
        <v>26</v>
      </c>
      <c r="H7" s="12" t="s">
        <v>26</v>
      </c>
      <c r="I7" s="12" t="s">
        <v>26</v>
      </c>
      <c r="J7" s="12" t="s">
        <v>26</v>
      </c>
    </row>
    <row r="8" spans="4:10" ht="15.75" x14ac:dyDescent="0.25">
      <c r="D8" s="13" t="s">
        <v>24</v>
      </c>
      <c r="E8" s="12" t="s">
        <v>26</v>
      </c>
      <c r="F8" s="12" t="s">
        <v>26</v>
      </c>
      <c r="G8" s="12" t="s">
        <v>26</v>
      </c>
      <c r="H8" s="12" t="s">
        <v>26</v>
      </c>
      <c r="I8" s="12" t="s">
        <v>26</v>
      </c>
      <c r="J8" s="12" t="s">
        <v>26</v>
      </c>
    </row>
    <row r="9" spans="4:10" ht="15.75" x14ac:dyDescent="0.25">
      <c r="D9" s="13" t="s">
        <v>27</v>
      </c>
      <c r="E9" s="12" t="s">
        <v>26</v>
      </c>
      <c r="F9" s="12" t="s">
        <v>26</v>
      </c>
      <c r="G9" s="12" t="s">
        <v>26</v>
      </c>
      <c r="H9" s="12" t="s">
        <v>26</v>
      </c>
      <c r="I9" s="12" t="s">
        <v>26</v>
      </c>
      <c r="J9" s="12" t="s">
        <v>26</v>
      </c>
    </row>
    <row r="10" spans="4:10" ht="15.75" x14ac:dyDescent="0.25">
      <c r="D10" s="13" t="s">
        <v>28</v>
      </c>
      <c r="E10" s="12" t="s">
        <v>25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25</v>
      </c>
    </row>
    <row r="11" spans="4:10" ht="15.75" x14ac:dyDescent="0.25">
      <c r="D11" s="13" t="s">
        <v>29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</row>
    <row r="12" spans="4:10" ht="15.75" x14ac:dyDescent="0.25">
      <c r="D12" s="13" t="s">
        <v>30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</row>
    <row r="13" spans="4:10" ht="15.75" x14ac:dyDescent="0.25">
      <c r="D13" s="13" t="s">
        <v>31</v>
      </c>
      <c r="E13" s="12" t="s">
        <v>26</v>
      </c>
      <c r="F13" s="12" t="s">
        <v>25</v>
      </c>
      <c r="G13" s="12" t="s">
        <v>26</v>
      </c>
      <c r="H13" s="12" t="s">
        <v>26</v>
      </c>
      <c r="I13" s="12" t="s">
        <v>26</v>
      </c>
      <c r="J13" s="12" t="s">
        <v>26</v>
      </c>
    </row>
    <row r="14" spans="4:10" ht="15.75" x14ac:dyDescent="0.25">
      <c r="D14" s="13" t="s">
        <v>32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</row>
    <row r="15" spans="4:10" ht="15.75" x14ac:dyDescent="0.25">
      <c r="D15" s="13" t="s">
        <v>33</v>
      </c>
      <c r="E15" s="12" t="s">
        <v>25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</row>
    <row r="16" spans="4:10" ht="15.75" x14ac:dyDescent="0.25">
      <c r="D16" s="13" t="s">
        <v>34</v>
      </c>
      <c r="E16" s="12" t="s">
        <v>25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</row>
    <row r="17" spans="4:10" ht="15.75" x14ac:dyDescent="0.25">
      <c r="D17" s="13" t="s">
        <v>35</v>
      </c>
      <c r="E17" s="12">
        <v>81.148176881303328</v>
      </c>
      <c r="F17" s="12" t="s">
        <v>25</v>
      </c>
      <c r="G17" s="12" t="s">
        <v>26</v>
      </c>
      <c r="H17" s="12" t="s">
        <v>26</v>
      </c>
      <c r="I17" s="12" t="s">
        <v>26</v>
      </c>
      <c r="J17" s="12" t="s">
        <v>25</v>
      </c>
    </row>
    <row r="18" spans="4:10" ht="15.75" x14ac:dyDescent="0.25">
      <c r="D18" s="13" t="s">
        <v>36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</row>
    <row r="19" spans="4:10" ht="15.75" x14ac:dyDescent="0.25">
      <c r="D19" s="13" t="s">
        <v>37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</row>
    <row r="20" spans="4:10" ht="15.75" x14ac:dyDescent="0.25">
      <c r="D20" s="13" t="s">
        <v>38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</row>
    <row r="21" spans="4:10" ht="15.75" x14ac:dyDescent="0.25">
      <c r="D21" s="13" t="s">
        <v>39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25</v>
      </c>
    </row>
    <row r="22" spans="4:10" ht="15.75" x14ac:dyDescent="0.25">
      <c r="D22" s="13" t="s">
        <v>40</v>
      </c>
      <c r="E22" s="12">
        <v>100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</row>
    <row r="23" spans="4:10" ht="15.75" x14ac:dyDescent="0.25">
      <c r="D23" s="13" t="s">
        <v>41</v>
      </c>
      <c r="E23" s="12" t="s">
        <v>25</v>
      </c>
      <c r="F23" s="12" t="s">
        <v>25</v>
      </c>
      <c r="G23" s="12" t="s">
        <v>25</v>
      </c>
      <c r="H23" s="12" t="s">
        <v>26</v>
      </c>
      <c r="I23" s="12" t="s">
        <v>26</v>
      </c>
      <c r="J23" s="12" t="s">
        <v>25</v>
      </c>
    </row>
    <row r="24" spans="4:10" ht="15.75" x14ac:dyDescent="0.25">
      <c r="D24" s="13" t="s">
        <v>42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</row>
    <row r="25" spans="4:10" ht="15.75" x14ac:dyDescent="0.25">
      <c r="D25" s="13" t="s">
        <v>43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</row>
    <row r="26" spans="4:10" ht="15.75" x14ac:dyDescent="0.25">
      <c r="D26" s="13" t="s">
        <v>44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</row>
    <row r="27" spans="4:10" ht="15.75" x14ac:dyDescent="0.25">
      <c r="D27" s="13" t="s">
        <v>45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</row>
    <row r="28" spans="4:10" ht="15.75" x14ac:dyDescent="0.25">
      <c r="D28" s="13" t="s">
        <v>46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</row>
    <row r="29" spans="4:10" ht="15.75" x14ac:dyDescent="0.25">
      <c r="D29" s="13" t="s">
        <v>47</v>
      </c>
      <c r="E29" s="12" t="s">
        <v>25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</row>
    <row r="30" spans="4:10" ht="15.75" x14ac:dyDescent="0.25">
      <c r="D30" s="13" t="s">
        <v>48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</row>
    <row r="31" spans="4:10" ht="15.75" x14ac:dyDescent="0.25">
      <c r="D31" s="13" t="s">
        <v>49</v>
      </c>
      <c r="E31" s="12" t="s">
        <v>25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</row>
    <row r="32" spans="4:10" ht="15.75" x14ac:dyDescent="0.25">
      <c r="D32" s="13" t="s">
        <v>50</v>
      </c>
      <c r="E32" s="12" t="s">
        <v>25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</row>
    <row r="33" spans="4:10" ht="15.75" x14ac:dyDescent="0.25">
      <c r="D33" s="13" t="s">
        <v>51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</row>
    <row r="34" spans="4:10" ht="15.75" x14ac:dyDescent="0.25">
      <c r="D34" s="13" t="s">
        <v>52</v>
      </c>
      <c r="E34" s="12" t="s">
        <v>25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</row>
    <row r="35" spans="4:10" ht="15.75" x14ac:dyDescent="0.25">
      <c r="D35" s="11" t="s">
        <v>53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</row>
    <row r="36" spans="4:10" ht="15.75" x14ac:dyDescent="0.25">
      <c r="D36" s="13" t="s">
        <v>54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</row>
    <row r="37" spans="4:10" ht="15.75" x14ac:dyDescent="0.25">
      <c r="D37" s="13" t="s">
        <v>55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</row>
    <row r="38" spans="4:10" ht="15.75" x14ac:dyDescent="0.25">
      <c r="D38" s="13" t="s">
        <v>56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</row>
    <row r="39" spans="4:10" ht="15.75" x14ac:dyDescent="0.25">
      <c r="D39" s="14" t="s">
        <v>57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</row>
    <row r="40" spans="4:10" ht="15.75" x14ac:dyDescent="0.25">
      <c r="D40" s="13" t="s">
        <v>58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</row>
  </sheetData>
  <mergeCells count="2">
    <mergeCell ref="E1:J1"/>
    <mergeCell ref="D2:J2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51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796875" style="1" customWidth="1"/>
    <col min="5" max="6" width="13.69921875" style="29" customWidth="1"/>
    <col min="7" max="7" width="8.296875" style="29" customWidth="1"/>
    <col min="8" max="8" width="9.296875" style="29" customWidth="1"/>
    <col min="9" max="9" width="8.296875" style="29" customWidth="1"/>
    <col min="10" max="10" width="11.8984375" style="29" customWidth="1"/>
    <col min="11" max="11" width="8.796875" style="29" customWidth="1"/>
    <col min="12" max="12" width="7.5" style="29" customWidth="1"/>
    <col min="13" max="13" width="11.3984375" style="29" customWidth="1"/>
    <col min="14" max="16384" width="8.796875" style="3"/>
  </cols>
  <sheetData>
    <row r="1" spans="1:13" ht="93" customHeight="1" x14ac:dyDescent="0.25">
      <c r="E1" s="309" t="s">
        <v>771</v>
      </c>
      <c r="F1" s="309"/>
      <c r="G1" s="309"/>
      <c r="H1" s="309"/>
      <c r="I1" s="309"/>
      <c r="J1" s="309"/>
      <c r="K1" s="309"/>
      <c r="L1" s="309"/>
      <c r="M1" s="309"/>
    </row>
    <row r="2" spans="1:13" ht="13.5" customHeight="1" x14ac:dyDescent="0.2">
      <c r="D2" s="310" t="s">
        <v>157</v>
      </c>
      <c r="E2" s="310"/>
      <c r="F2" s="310"/>
      <c r="G2" s="310"/>
      <c r="H2" s="310"/>
      <c r="I2" s="310"/>
      <c r="J2" s="310"/>
      <c r="K2" s="310"/>
      <c r="L2" s="310"/>
      <c r="M2" s="310"/>
    </row>
    <row r="3" spans="1:13" ht="14.45" customHeight="1" x14ac:dyDescent="0.2">
      <c r="D3" s="311"/>
      <c r="E3" s="314" t="s">
        <v>158</v>
      </c>
      <c r="F3" s="308" t="s">
        <v>2</v>
      </c>
      <c r="G3" s="308"/>
      <c r="H3" s="308"/>
      <c r="I3" s="308"/>
      <c r="J3" s="314" t="s">
        <v>59</v>
      </c>
      <c r="K3" s="308" t="s">
        <v>2</v>
      </c>
      <c r="L3" s="308"/>
      <c r="M3" s="314" t="s">
        <v>4</v>
      </c>
    </row>
    <row r="4" spans="1:13" ht="14.45" customHeight="1" x14ac:dyDescent="0.2">
      <c r="D4" s="312"/>
      <c r="E4" s="314"/>
      <c r="F4" s="314" t="s">
        <v>159</v>
      </c>
      <c r="G4" s="314" t="s">
        <v>6</v>
      </c>
      <c r="H4" s="315" t="s">
        <v>7</v>
      </c>
      <c r="I4" s="316"/>
      <c r="J4" s="314"/>
      <c r="K4" s="314" t="s">
        <v>8</v>
      </c>
      <c r="L4" s="314" t="s">
        <v>879</v>
      </c>
      <c r="M4" s="314"/>
    </row>
    <row r="5" spans="1:13" ht="73.5" customHeight="1" x14ac:dyDescent="0.2">
      <c r="D5" s="313"/>
      <c r="E5" s="314"/>
      <c r="F5" s="314"/>
      <c r="G5" s="314"/>
      <c r="H5" s="178" t="s">
        <v>10</v>
      </c>
      <c r="I5" s="178" t="s">
        <v>11</v>
      </c>
      <c r="J5" s="314"/>
      <c r="K5" s="314"/>
      <c r="L5" s="314"/>
      <c r="M5" s="314"/>
    </row>
    <row r="6" spans="1:13" ht="38.25" hidden="1" customHeight="1" x14ac:dyDescent="0.2">
      <c r="D6" s="17"/>
      <c r="E6" s="178" t="s">
        <v>12</v>
      </c>
      <c r="F6" s="308" t="s">
        <v>13</v>
      </c>
      <c r="G6" s="308" t="s">
        <v>14</v>
      </c>
      <c r="H6" s="308" t="s">
        <v>15</v>
      </c>
      <c r="I6" s="308" t="s">
        <v>16</v>
      </c>
      <c r="J6" s="178" t="s">
        <v>17</v>
      </c>
      <c r="K6" s="308" t="s">
        <v>18</v>
      </c>
      <c r="L6" s="308" t="s">
        <v>19</v>
      </c>
      <c r="M6" s="178" t="s">
        <v>20</v>
      </c>
    </row>
    <row r="7" spans="1:13" ht="12.75" x14ac:dyDescent="0.2">
      <c r="D7" s="5"/>
      <c r="E7" s="5">
        <v>1</v>
      </c>
      <c r="F7" s="5">
        <v>2</v>
      </c>
      <c r="G7" s="5">
        <v>3</v>
      </c>
      <c r="H7" s="5">
        <v>4</v>
      </c>
      <c r="I7" s="5">
        <v>5</v>
      </c>
      <c r="J7" s="5">
        <v>6</v>
      </c>
      <c r="K7" s="5">
        <v>7</v>
      </c>
      <c r="L7" s="5">
        <v>8</v>
      </c>
      <c r="M7" s="5">
        <v>9</v>
      </c>
    </row>
    <row r="8" spans="1:13" ht="15.75" x14ac:dyDescent="0.25">
      <c r="A8" s="25">
        <v>1</v>
      </c>
      <c r="B8" s="25"/>
      <c r="C8" s="25" t="s">
        <v>160</v>
      </c>
      <c r="D8" s="9" t="s">
        <v>21</v>
      </c>
      <c r="E8" s="26">
        <v>487</v>
      </c>
      <c r="F8" s="26">
        <v>238</v>
      </c>
      <c r="G8" s="26">
        <v>243</v>
      </c>
      <c r="H8" s="26">
        <v>116</v>
      </c>
      <c r="I8" s="26">
        <v>127</v>
      </c>
      <c r="J8" s="26">
        <v>1149</v>
      </c>
      <c r="K8" s="26">
        <v>1016</v>
      </c>
      <c r="L8" s="26">
        <v>133</v>
      </c>
      <c r="M8" s="26">
        <v>207601</v>
      </c>
    </row>
    <row r="9" spans="1:13" ht="17.25" customHeight="1" x14ac:dyDescent="0.25">
      <c r="A9" s="25">
        <v>2</v>
      </c>
      <c r="B9" s="25"/>
      <c r="C9" s="25" t="s">
        <v>161</v>
      </c>
      <c r="D9" s="11" t="s">
        <v>22</v>
      </c>
      <c r="E9" s="27">
        <v>460</v>
      </c>
      <c r="F9" s="27">
        <v>225</v>
      </c>
      <c r="G9" s="27">
        <v>229</v>
      </c>
      <c r="H9" s="27">
        <v>113</v>
      </c>
      <c r="I9" s="27">
        <v>116</v>
      </c>
      <c r="J9" s="27">
        <v>1113</v>
      </c>
      <c r="K9" s="27">
        <v>989</v>
      </c>
      <c r="L9" s="27">
        <v>124</v>
      </c>
      <c r="M9" s="27">
        <v>207601</v>
      </c>
    </row>
    <row r="10" spans="1:13" ht="15" customHeight="1" x14ac:dyDescent="0.25">
      <c r="A10" s="25">
        <v>3</v>
      </c>
      <c r="B10" s="25"/>
      <c r="C10" s="25" t="s">
        <v>162</v>
      </c>
      <c r="D10" s="13" t="s">
        <v>23</v>
      </c>
      <c r="E10" s="27">
        <v>16</v>
      </c>
      <c r="F10" s="27">
        <v>8</v>
      </c>
      <c r="G10" s="27">
        <v>8</v>
      </c>
      <c r="H10" s="27">
        <v>4</v>
      </c>
      <c r="I10" s="27">
        <v>4</v>
      </c>
      <c r="J10" s="27">
        <v>44</v>
      </c>
      <c r="K10" s="27">
        <v>40</v>
      </c>
      <c r="L10" s="27">
        <v>4</v>
      </c>
      <c r="M10" s="27">
        <v>9057</v>
      </c>
    </row>
    <row r="11" spans="1:13" ht="16.5" customHeight="1" x14ac:dyDescent="0.25">
      <c r="A11" s="25">
        <v>4</v>
      </c>
      <c r="B11" s="25"/>
      <c r="C11" s="25" t="s">
        <v>163</v>
      </c>
      <c r="D11" s="13" t="s">
        <v>24</v>
      </c>
      <c r="E11" s="27">
        <v>9</v>
      </c>
      <c r="F11" s="27" t="s">
        <v>25</v>
      </c>
      <c r="G11" s="27" t="s">
        <v>25</v>
      </c>
      <c r="H11" s="27" t="s">
        <v>26</v>
      </c>
      <c r="I11" s="27" t="s">
        <v>25</v>
      </c>
      <c r="J11" s="27">
        <v>26</v>
      </c>
      <c r="K11" s="27" t="s">
        <v>25</v>
      </c>
      <c r="L11" s="27" t="s">
        <v>25</v>
      </c>
      <c r="M11" s="27">
        <v>5889</v>
      </c>
    </row>
    <row r="12" spans="1:13" ht="15" customHeight="1" x14ac:dyDescent="0.25">
      <c r="A12" s="25">
        <v>5</v>
      </c>
      <c r="B12" s="25"/>
      <c r="C12" s="25" t="s">
        <v>164</v>
      </c>
      <c r="D12" s="13" t="s">
        <v>27</v>
      </c>
      <c r="E12" s="27">
        <v>22</v>
      </c>
      <c r="F12" s="27">
        <v>14</v>
      </c>
      <c r="G12" s="27">
        <v>8</v>
      </c>
      <c r="H12" s="27">
        <v>4</v>
      </c>
      <c r="I12" s="27">
        <v>4</v>
      </c>
      <c r="J12" s="27">
        <v>10</v>
      </c>
      <c r="K12" s="27">
        <v>7</v>
      </c>
      <c r="L12" s="27">
        <v>3</v>
      </c>
      <c r="M12" s="27">
        <v>7358</v>
      </c>
    </row>
    <row r="13" spans="1:13" ht="16.5" customHeight="1" x14ac:dyDescent="0.25">
      <c r="A13" s="25">
        <v>6</v>
      </c>
      <c r="B13" s="25"/>
      <c r="C13" s="25" t="s">
        <v>165</v>
      </c>
      <c r="D13" s="13" t="s">
        <v>28</v>
      </c>
      <c r="E13" s="27">
        <v>17</v>
      </c>
      <c r="F13" s="27">
        <v>7</v>
      </c>
      <c r="G13" s="27">
        <v>10</v>
      </c>
      <c r="H13" s="27" t="s">
        <v>25</v>
      </c>
      <c r="I13" s="27" t="s">
        <v>25</v>
      </c>
      <c r="J13" s="27">
        <v>60</v>
      </c>
      <c r="K13" s="27">
        <v>56</v>
      </c>
      <c r="L13" s="27">
        <v>4</v>
      </c>
      <c r="M13" s="27">
        <v>6903</v>
      </c>
    </row>
    <row r="14" spans="1:13" ht="15" customHeight="1" x14ac:dyDescent="0.25">
      <c r="A14" s="25">
        <v>7</v>
      </c>
      <c r="B14" s="25"/>
      <c r="C14" s="25" t="s">
        <v>166</v>
      </c>
      <c r="D14" s="13" t="s">
        <v>29</v>
      </c>
      <c r="E14" s="27">
        <v>17</v>
      </c>
      <c r="F14" s="27">
        <v>8</v>
      </c>
      <c r="G14" s="27">
        <v>9</v>
      </c>
      <c r="H14" s="27">
        <v>4</v>
      </c>
      <c r="I14" s="27">
        <v>5</v>
      </c>
      <c r="J14" s="27">
        <v>13</v>
      </c>
      <c r="K14" s="27" t="s">
        <v>25</v>
      </c>
      <c r="L14" s="27" t="s">
        <v>25</v>
      </c>
      <c r="M14" s="27">
        <v>7778</v>
      </c>
    </row>
    <row r="15" spans="1:13" ht="16.5" customHeight="1" x14ac:dyDescent="0.25">
      <c r="A15" s="25">
        <v>8</v>
      </c>
      <c r="B15" s="25"/>
      <c r="C15" s="25" t="s">
        <v>167</v>
      </c>
      <c r="D15" s="13" t="s">
        <v>30</v>
      </c>
      <c r="E15" s="27">
        <v>16</v>
      </c>
      <c r="F15" s="27">
        <v>8</v>
      </c>
      <c r="G15" s="27">
        <v>8</v>
      </c>
      <c r="H15" s="27">
        <v>5</v>
      </c>
      <c r="I15" s="27">
        <v>3</v>
      </c>
      <c r="J15" s="27">
        <v>19</v>
      </c>
      <c r="K15" s="27" t="s">
        <v>25</v>
      </c>
      <c r="L15" s="27" t="s">
        <v>25</v>
      </c>
      <c r="M15" s="27">
        <v>9074</v>
      </c>
    </row>
    <row r="16" spans="1:13" ht="15" customHeight="1" x14ac:dyDescent="0.25">
      <c r="A16" s="25">
        <v>9</v>
      </c>
      <c r="B16" s="25"/>
      <c r="C16" s="25" t="s">
        <v>168</v>
      </c>
      <c r="D16" s="13" t="s">
        <v>31</v>
      </c>
      <c r="E16" s="27">
        <v>16</v>
      </c>
      <c r="F16" s="27">
        <v>10</v>
      </c>
      <c r="G16" s="27">
        <v>4</v>
      </c>
      <c r="H16" s="27" t="s">
        <v>25</v>
      </c>
      <c r="I16" s="27" t="s">
        <v>25</v>
      </c>
      <c r="J16" s="27">
        <v>49</v>
      </c>
      <c r="K16" s="27">
        <v>37</v>
      </c>
      <c r="L16" s="27">
        <v>12</v>
      </c>
      <c r="M16" s="27">
        <v>8945</v>
      </c>
    </row>
    <row r="17" spans="1:13" ht="16.5" customHeight="1" x14ac:dyDescent="0.25">
      <c r="A17" s="25">
        <v>10</v>
      </c>
      <c r="B17" s="25"/>
      <c r="C17" s="25" t="s">
        <v>169</v>
      </c>
      <c r="D17" s="13" t="s">
        <v>32</v>
      </c>
      <c r="E17" s="27">
        <v>15</v>
      </c>
      <c r="F17" s="27">
        <v>9</v>
      </c>
      <c r="G17" s="27">
        <v>6</v>
      </c>
      <c r="H17" s="27" t="s">
        <v>25</v>
      </c>
      <c r="I17" s="27" t="s">
        <v>25</v>
      </c>
      <c r="J17" s="27">
        <v>43</v>
      </c>
      <c r="K17" s="27" t="s">
        <v>25</v>
      </c>
      <c r="L17" s="27" t="s">
        <v>25</v>
      </c>
      <c r="M17" s="27">
        <v>6366</v>
      </c>
    </row>
    <row r="18" spans="1:13" ht="15" customHeight="1" x14ac:dyDescent="0.25">
      <c r="A18" s="25">
        <v>11</v>
      </c>
      <c r="B18" s="25"/>
      <c r="C18" s="25" t="s">
        <v>170</v>
      </c>
      <c r="D18" s="13" t="s">
        <v>33</v>
      </c>
      <c r="E18" s="27">
        <v>16</v>
      </c>
      <c r="F18" s="27">
        <v>8</v>
      </c>
      <c r="G18" s="27">
        <v>8</v>
      </c>
      <c r="H18" s="27">
        <v>3</v>
      </c>
      <c r="I18" s="27">
        <v>5</v>
      </c>
      <c r="J18" s="27">
        <v>30</v>
      </c>
      <c r="K18" s="27" t="s">
        <v>25</v>
      </c>
      <c r="L18" s="27" t="s">
        <v>25</v>
      </c>
      <c r="M18" s="27">
        <v>5603</v>
      </c>
    </row>
    <row r="19" spans="1:13" ht="16.5" customHeight="1" x14ac:dyDescent="0.25">
      <c r="A19" s="25">
        <v>12</v>
      </c>
      <c r="B19" s="25"/>
      <c r="C19" s="25" t="s">
        <v>171</v>
      </c>
      <c r="D19" s="13" t="s">
        <v>34</v>
      </c>
      <c r="E19" s="27">
        <v>19</v>
      </c>
      <c r="F19" s="27">
        <v>11</v>
      </c>
      <c r="G19" s="27">
        <v>8</v>
      </c>
      <c r="H19" s="27" t="s">
        <v>25</v>
      </c>
      <c r="I19" s="27" t="s">
        <v>25</v>
      </c>
      <c r="J19" s="27">
        <v>24</v>
      </c>
      <c r="K19" s="27">
        <v>24</v>
      </c>
      <c r="L19" s="27" t="s">
        <v>26</v>
      </c>
      <c r="M19" s="27">
        <v>5971</v>
      </c>
    </row>
    <row r="20" spans="1:13" ht="15" customHeight="1" x14ac:dyDescent="0.25">
      <c r="A20" s="25">
        <v>13</v>
      </c>
      <c r="B20" s="25"/>
      <c r="C20" s="25" t="s">
        <v>172</v>
      </c>
      <c r="D20" s="13" t="s">
        <v>35</v>
      </c>
      <c r="E20" s="27">
        <v>29</v>
      </c>
      <c r="F20" s="27">
        <v>15</v>
      </c>
      <c r="G20" s="27">
        <v>13</v>
      </c>
      <c r="H20" s="27">
        <v>5</v>
      </c>
      <c r="I20" s="27">
        <v>8</v>
      </c>
      <c r="J20" s="27">
        <v>58</v>
      </c>
      <c r="K20" s="27">
        <v>50</v>
      </c>
      <c r="L20" s="27">
        <v>8</v>
      </c>
      <c r="M20" s="27">
        <v>20342</v>
      </c>
    </row>
    <row r="21" spans="1:13" ht="16.5" customHeight="1" x14ac:dyDescent="0.25">
      <c r="A21" s="25">
        <v>14</v>
      </c>
      <c r="B21" s="25"/>
      <c r="C21" s="25" t="s">
        <v>173</v>
      </c>
      <c r="D21" s="13" t="s">
        <v>36</v>
      </c>
      <c r="E21" s="27">
        <v>10</v>
      </c>
      <c r="F21" s="27">
        <v>6</v>
      </c>
      <c r="G21" s="27">
        <v>4</v>
      </c>
      <c r="H21" s="27" t="s">
        <v>25</v>
      </c>
      <c r="I21" s="27" t="s">
        <v>25</v>
      </c>
      <c r="J21" s="27">
        <v>17</v>
      </c>
      <c r="K21" s="27">
        <v>12</v>
      </c>
      <c r="L21" s="27">
        <v>5</v>
      </c>
      <c r="M21" s="27">
        <v>4993</v>
      </c>
    </row>
    <row r="22" spans="1:13" ht="15" customHeight="1" x14ac:dyDescent="0.25">
      <c r="A22" s="25">
        <v>15</v>
      </c>
      <c r="B22" s="25"/>
      <c r="C22" s="25" t="s">
        <v>174</v>
      </c>
      <c r="D22" s="13" t="s">
        <v>37</v>
      </c>
      <c r="E22" s="27">
        <v>15</v>
      </c>
      <c r="F22" s="27">
        <v>8</v>
      </c>
      <c r="G22" s="27">
        <v>7</v>
      </c>
      <c r="H22" s="27" t="s">
        <v>25</v>
      </c>
      <c r="I22" s="27" t="s">
        <v>25</v>
      </c>
      <c r="J22" s="27">
        <v>43</v>
      </c>
      <c r="K22" s="27" t="s">
        <v>25</v>
      </c>
      <c r="L22" s="27" t="s">
        <v>25</v>
      </c>
      <c r="M22" s="27">
        <v>9330</v>
      </c>
    </row>
    <row r="23" spans="1:13" ht="16.5" customHeight="1" x14ac:dyDescent="0.25">
      <c r="A23" s="25">
        <v>16</v>
      </c>
      <c r="B23" s="25"/>
      <c r="C23" s="25" t="s">
        <v>175</v>
      </c>
      <c r="D23" s="13" t="s">
        <v>38</v>
      </c>
      <c r="E23" s="27">
        <v>20</v>
      </c>
      <c r="F23" s="27">
        <v>5</v>
      </c>
      <c r="G23" s="27">
        <v>14</v>
      </c>
      <c r="H23" s="27">
        <v>7</v>
      </c>
      <c r="I23" s="27">
        <v>7</v>
      </c>
      <c r="J23" s="27">
        <v>46</v>
      </c>
      <c r="K23" s="27">
        <v>41</v>
      </c>
      <c r="L23" s="27">
        <v>5</v>
      </c>
      <c r="M23" s="27">
        <v>6365</v>
      </c>
    </row>
    <row r="24" spans="1:13" ht="15" customHeight="1" x14ac:dyDescent="0.25">
      <c r="A24" s="25">
        <v>17</v>
      </c>
      <c r="B24" s="25"/>
      <c r="C24" s="25" t="s">
        <v>176</v>
      </c>
      <c r="D24" s="13" t="s">
        <v>39</v>
      </c>
      <c r="E24" s="27">
        <v>17</v>
      </c>
      <c r="F24" s="27">
        <v>6</v>
      </c>
      <c r="G24" s="27">
        <v>11</v>
      </c>
      <c r="H24" s="27">
        <v>5</v>
      </c>
      <c r="I24" s="27">
        <v>6</v>
      </c>
      <c r="J24" s="27">
        <v>112</v>
      </c>
      <c r="K24" s="27">
        <v>107</v>
      </c>
      <c r="L24" s="27">
        <v>5</v>
      </c>
      <c r="M24" s="27">
        <v>8084</v>
      </c>
    </row>
    <row r="25" spans="1:13" ht="16.5" customHeight="1" x14ac:dyDescent="0.25">
      <c r="A25" s="25">
        <v>18</v>
      </c>
      <c r="B25" s="25"/>
      <c r="C25" s="25" t="s">
        <v>177</v>
      </c>
      <c r="D25" s="13" t="s">
        <v>40</v>
      </c>
      <c r="E25" s="27">
        <v>22</v>
      </c>
      <c r="F25" s="27">
        <v>10</v>
      </c>
      <c r="G25" s="27">
        <v>12</v>
      </c>
      <c r="H25" s="27">
        <v>7</v>
      </c>
      <c r="I25" s="27">
        <v>5</v>
      </c>
      <c r="J25" s="27">
        <v>52</v>
      </c>
      <c r="K25" s="27">
        <v>47</v>
      </c>
      <c r="L25" s="27">
        <v>5</v>
      </c>
      <c r="M25" s="27">
        <v>9788</v>
      </c>
    </row>
    <row r="26" spans="1:13" ht="15" customHeight="1" x14ac:dyDescent="0.25">
      <c r="A26" s="25">
        <v>19</v>
      </c>
      <c r="B26" s="25"/>
      <c r="C26" s="25" t="s">
        <v>178</v>
      </c>
      <c r="D26" s="13" t="s">
        <v>41</v>
      </c>
      <c r="E26" s="27">
        <v>7</v>
      </c>
      <c r="F26" s="27">
        <v>4</v>
      </c>
      <c r="G26" s="27">
        <v>3</v>
      </c>
      <c r="H26" s="27" t="s">
        <v>26</v>
      </c>
      <c r="I26" s="27">
        <v>3</v>
      </c>
      <c r="J26" s="27">
        <v>40</v>
      </c>
      <c r="K26" s="27">
        <v>37</v>
      </c>
      <c r="L26" s="27">
        <v>3</v>
      </c>
      <c r="M26" s="27">
        <v>8111</v>
      </c>
    </row>
    <row r="27" spans="1:13" ht="16.5" customHeight="1" x14ac:dyDescent="0.25">
      <c r="A27" s="25">
        <v>20</v>
      </c>
      <c r="B27" s="25"/>
      <c r="C27" s="25" t="s">
        <v>179</v>
      </c>
      <c r="D27" s="13" t="s">
        <v>42</v>
      </c>
      <c r="E27" s="27">
        <v>11</v>
      </c>
      <c r="F27" s="27">
        <v>5</v>
      </c>
      <c r="G27" s="27">
        <v>5</v>
      </c>
      <c r="H27" s="27" t="s">
        <v>25</v>
      </c>
      <c r="I27" s="27" t="s">
        <v>25</v>
      </c>
      <c r="J27" s="27">
        <v>57</v>
      </c>
      <c r="K27" s="27">
        <v>46</v>
      </c>
      <c r="L27" s="27">
        <v>11</v>
      </c>
      <c r="M27" s="27">
        <v>4037</v>
      </c>
    </row>
    <row r="28" spans="1:13" ht="15" customHeight="1" x14ac:dyDescent="0.25">
      <c r="A28" s="25">
        <v>21</v>
      </c>
      <c r="B28" s="25"/>
      <c r="C28" s="25" t="s">
        <v>180</v>
      </c>
      <c r="D28" s="13" t="s">
        <v>43</v>
      </c>
      <c r="E28" s="27">
        <v>9</v>
      </c>
      <c r="F28" s="27" t="s">
        <v>25</v>
      </c>
      <c r="G28" s="27" t="s">
        <v>25</v>
      </c>
      <c r="H28" s="27" t="s">
        <v>25</v>
      </c>
      <c r="I28" s="27" t="s">
        <v>26</v>
      </c>
      <c r="J28" s="27">
        <v>43</v>
      </c>
      <c r="K28" s="27">
        <v>39</v>
      </c>
      <c r="L28" s="27">
        <v>4</v>
      </c>
      <c r="M28" s="27">
        <v>5338</v>
      </c>
    </row>
    <row r="29" spans="1:13" ht="16.5" customHeight="1" x14ac:dyDescent="0.25">
      <c r="A29" s="25">
        <v>22</v>
      </c>
      <c r="B29" s="25"/>
      <c r="C29" s="25" t="s">
        <v>181</v>
      </c>
      <c r="D29" s="13" t="s">
        <v>44</v>
      </c>
      <c r="E29" s="27">
        <v>21</v>
      </c>
      <c r="F29" s="27">
        <v>10</v>
      </c>
      <c r="G29" s="27">
        <v>11</v>
      </c>
      <c r="H29" s="27">
        <v>8</v>
      </c>
      <c r="I29" s="27">
        <v>3</v>
      </c>
      <c r="J29" s="27">
        <v>31</v>
      </c>
      <c r="K29" s="27" t="s">
        <v>25</v>
      </c>
      <c r="L29" s="27" t="s">
        <v>25</v>
      </c>
      <c r="M29" s="27">
        <v>9792</v>
      </c>
    </row>
    <row r="30" spans="1:13" ht="15" customHeight="1" x14ac:dyDescent="0.25">
      <c r="A30" s="25">
        <v>23</v>
      </c>
      <c r="B30" s="25"/>
      <c r="C30" s="25" t="s">
        <v>182</v>
      </c>
      <c r="D30" s="13" t="s">
        <v>45</v>
      </c>
      <c r="E30" s="27">
        <v>16</v>
      </c>
      <c r="F30" s="27">
        <v>5</v>
      </c>
      <c r="G30" s="27">
        <v>11</v>
      </c>
      <c r="H30" s="27">
        <v>6</v>
      </c>
      <c r="I30" s="27">
        <v>5</v>
      </c>
      <c r="J30" s="27">
        <v>29</v>
      </c>
      <c r="K30" s="27">
        <v>24</v>
      </c>
      <c r="L30" s="27">
        <v>5</v>
      </c>
      <c r="M30" s="27">
        <v>5522</v>
      </c>
    </row>
    <row r="31" spans="1:13" ht="16.5" customHeight="1" x14ac:dyDescent="0.25">
      <c r="A31" s="25">
        <v>24</v>
      </c>
      <c r="B31" s="25"/>
      <c r="C31" s="25" t="s">
        <v>183</v>
      </c>
      <c r="D31" s="13" t="s">
        <v>46</v>
      </c>
      <c r="E31" s="27">
        <v>14</v>
      </c>
      <c r="F31" s="27">
        <v>6</v>
      </c>
      <c r="G31" s="27">
        <v>7</v>
      </c>
      <c r="H31" s="27">
        <v>3</v>
      </c>
      <c r="I31" s="27">
        <v>4</v>
      </c>
      <c r="J31" s="27">
        <v>32</v>
      </c>
      <c r="K31" s="27">
        <v>29</v>
      </c>
      <c r="L31" s="27">
        <v>3</v>
      </c>
      <c r="M31" s="27">
        <v>5469</v>
      </c>
    </row>
    <row r="32" spans="1:13" ht="15" customHeight="1" x14ac:dyDescent="0.25">
      <c r="A32" s="25">
        <v>25</v>
      </c>
      <c r="B32" s="25"/>
      <c r="C32" s="25" t="s">
        <v>184</v>
      </c>
      <c r="D32" s="13" t="s">
        <v>47</v>
      </c>
      <c r="E32" s="27">
        <v>19</v>
      </c>
      <c r="F32" s="27">
        <v>11</v>
      </c>
      <c r="G32" s="27">
        <v>8</v>
      </c>
      <c r="H32" s="27" t="s">
        <v>25</v>
      </c>
      <c r="I32" s="27" t="s">
        <v>25</v>
      </c>
      <c r="J32" s="27">
        <v>35</v>
      </c>
      <c r="K32" s="27">
        <v>32</v>
      </c>
      <c r="L32" s="27">
        <v>3</v>
      </c>
      <c r="M32" s="27">
        <v>10936</v>
      </c>
    </row>
    <row r="33" spans="1:13" ht="16.5" customHeight="1" x14ac:dyDescent="0.25">
      <c r="A33" s="25">
        <v>26</v>
      </c>
      <c r="B33" s="25"/>
      <c r="C33" s="25" t="s">
        <v>185</v>
      </c>
      <c r="D33" s="13" t="s">
        <v>48</v>
      </c>
      <c r="E33" s="27">
        <v>27</v>
      </c>
      <c r="F33" s="27">
        <v>7</v>
      </c>
      <c r="G33" s="27">
        <v>20</v>
      </c>
      <c r="H33" s="27">
        <v>10</v>
      </c>
      <c r="I33" s="27">
        <v>10</v>
      </c>
      <c r="J33" s="27">
        <v>46</v>
      </c>
      <c r="K33" s="27">
        <v>41</v>
      </c>
      <c r="L33" s="27">
        <v>5</v>
      </c>
      <c r="M33" s="27">
        <v>4295</v>
      </c>
    </row>
    <row r="34" spans="1:13" ht="15" customHeight="1" x14ac:dyDescent="0.25">
      <c r="A34" s="25">
        <v>27</v>
      </c>
      <c r="B34" s="25"/>
      <c r="C34" s="25" t="s">
        <v>186</v>
      </c>
      <c r="D34" s="13" t="s">
        <v>49</v>
      </c>
      <c r="E34" s="27">
        <v>18</v>
      </c>
      <c r="F34" s="27">
        <v>11</v>
      </c>
      <c r="G34" s="27">
        <v>7</v>
      </c>
      <c r="H34" s="27" t="s">
        <v>25</v>
      </c>
      <c r="I34" s="27" t="s">
        <v>25</v>
      </c>
      <c r="J34" s="27">
        <v>33</v>
      </c>
      <c r="K34" s="27">
        <v>29</v>
      </c>
      <c r="L34" s="27">
        <v>4</v>
      </c>
      <c r="M34" s="27">
        <v>8057</v>
      </c>
    </row>
    <row r="35" spans="1:13" ht="16.5" customHeight="1" x14ac:dyDescent="0.25">
      <c r="A35" s="25">
        <v>28</v>
      </c>
      <c r="B35" s="25"/>
      <c r="C35" s="25" t="s">
        <v>187</v>
      </c>
      <c r="D35" s="13" t="s">
        <v>50</v>
      </c>
      <c r="E35" s="27">
        <v>12</v>
      </c>
      <c r="F35" s="27">
        <v>8</v>
      </c>
      <c r="G35" s="27">
        <v>4</v>
      </c>
      <c r="H35" s="27" t="s">
        <v>25</v>
      </c>
      <c r="I35" s="27" t="s">
        <v>25</v>
      </c>
      <c r="J35" s="27">
        <v>30</v>
      </c>
      <c r="K35" s="27" t="s">
        <v>25</v>
      </c>
      <c r="L35" s="27" t="s">
        <v>25</v>
      </c>
      <c r="M35" s="27">
        <v>4804</v>
      </c>
    </row>
    <row r="36" spans="1:13" ht="15" customHeight="1" x14ac:dyDescent="0.25">
      <c r="A36" s="25">
        <v>29</v>
      </c>
      <c r="B36" s="25"/>
      <c r="C36" s="25" t="s">
        <v>188</v>
      </c>
      <c r="D36" s="13" t="s">
        <v>51</v>
      </c>
      <c r="E36" s="27">
        <v>13</v>
      </c>
      <c r="F36" s="27">
        <v>4</v>
      </c>
      <c r="G36" s="27">
        <v>9</v>
      </c>
      <c r="H36" s="27">
        <v>9</v>
      </c>
      <c r="I36" s="27" t="s">
        <v>26</v>
      </c>
      <c r="J36" s="27">
        <v>31</v>
      </c>
      <c r="K36" s="27">
        <v>21</v>
      </c>
      <c r="L36" s="27">
        <v>10</v>
      </c>
      <c r="M36" s="27">
        <v>3428</v>
      </c>
    </row>
    <row r="37" spans="1:13" ht="16.5" customHeight="1" x14ac:dyDescent="0.25">
      <c r="A37" s="25">
        <v>30</v>
      </c>
      <c r="B37" s="25"/>
      <c r="C37" s="25" t="s">
        <v>189</v>
      </c>
      <c r="D37" s="13" t="s">
        <v>52</v>
      </c>
      <c r="E37" s="27">
        <v>17</v>
      </c>
      <c r="F37" s="27">
        <v>7</v>
      </c>
      <c r="G37" s="27">
        <v>10</v>
      </c>
      <c r="H37" s="27">
        <v>4</v>
      </c>
      <c r="I37" s="27">
        <v>6</v>
      </c>
      <c r="J37" s="27">
        <v>60</v>
      </c>
      <c r="K37" s="27">
        <v>50</v>
      </c>
      <c r="L37" s="27">
        <v>10</v>
      </c>
      <c r="M37" s="27">
        <v>5966</v>
      </c>
    </row>
    <row r="38" spans="1:13" ht="15" customHeight="1" x14ac:dyDescent="0.25">
      <c r="A38" s="25">
        <v>31</v>
      </c>
      <c r="B38" s="25"/>
      <c r="C38" s="25" t="s">
        <v>190</v>
      </c>
      <c r="D38" s="11" t="s">
        <v>53</v>
      </c>
      <c r="E38" s="27">
        <v>27</v>
      </c>
      <c r="F38" s="27">
        <v>13</v>
      </c>
      <c r="G38" s="27">
        <v>14</v>
      </c>
      <c r="H38" s="27">
        <v>3</v>
      </c>
      <c r="I38" s="27">
        <v>11</v>
      </c>
      <c r="J38" s="27">
        <v>36</v>
      </c>
      <c r="K38" s="27">
        <v>27</v>
      </c>
      <c r="L38" s="27">
        <v>9</v>
      </c>
      <c r="M38" s="27" t="s">
        <v>26</v>
      </c>
    </row>
    <row r="39" spans="1:13" ht="16.5" customHeight="1" x14ac:dyDescent="0.25">
      <c r="A39" s="25">
        <v>32</v>
      </c>
      <c r="B39" s="25"/>
      <c r="C39" s="25" t="s">
        <v>191</v>
      </c>
      <c r="D39" s="13" t="s">
        <v>54</v>
      </c>
      <c r="E39" s="27">
        <v>20</v>
      </c>
      <c r="F39" s="27" t="s">
        <v>25</v>
      </c>
      <c r="G39" s="27" t="s">
        <v>25</v>
      </c>
      <c r="H39" s="27" t="s">
        <v>25</v>
      </c>
      <c r="I39" s="27" t="s">
        <v>25</v>
      </c>
      <c r="J39" s="27">
        <v>16</v>
      </c>
      <c r="K39" s="27" t="s">
        <v>25</v>
      </c>
      <c r="L39" s="27" t="s">
        <v>25</v>
      </c>
      <c r="M39" s="27" t="s">
        <v>26</v>
      </c>
    </row>
    <row r="40" spans="1:13" ht="15" customHeight="1" x14ac:dyDescent="0.25">
      <c r="A40" s="25">
        <v>33</v>
      </c>
      <c r="B40" s="25"/>
      <c r="C40" s="25" t="s">
        <v>192</v>
      </c>
      <c r="D40" s="13" t="s">
        <v>55</v>
      </c>
      <c r="E40" s="27" t="s">
        <v>25</v>
      </c>
      <c r="F40" s="27" t="s">
        <v>25</v>
      </c>
      <c r="G40" s="27" t="s">
        <v>26</v>
      </c>
      <c r="H40" s="27" t="s">
        <v>26</v>
      </c>
      <c r="I40" s="27" t="s">
        <v>26</v>
      </c>
      <c r="J40" s="27">
        <v>8</v>
      </c>
      <c r="K40" s="27">
        <v>8</v>
      </c>
      <c r="L40" s="27" t="s">
        <v>26</v>
      </c>
      <c r="M40" s="27" t="s">
        <v>26</v>
      </c>
    </row>
    <row r="41" spans="1:13" ht="16.5" customHeight="1" x14ac:dyDescent="0.25">
      <c r="A41" s="25">
        <v>34</v>
      </c>
      <c r="B41" s="25"/>
      <c r="C41" s="25" t="s">
        <v>193</v>
      </c>
      <c r="D41" s="13" t="s">
        <v>56</v>
      </c>
      <c r="E41" s="27" t="s">
        <v>26</v>
      </c>
      <c r="F41" s="27" t="s">
        <v>26</v>
      </c>
      <c r="G41" s="27" t="s">
        <v>26</v>
      </c>
      <c r="H41" s="27" t="s">
        <v>26</v>
      </c>
      <c r="I41" s="27" t="s">
        <v>26</v>
      </c>
      <c r="J41" s="27">
        <v>4</v>
      </c>
      <c r="K41" s="27" t="s">
        <v>25</v>
      </c>
      <c r="L41" s="27" t="s">
        <v>25</v>
      </c>
      <c r="M41" s="27" t="s">
        <v>26</v>
      </c>
    </row>
    <row r="42" spans="1:13" ht="15" customHeight="1" x14ac:dyDescent="0.25">
      <c r="A42" s="25">
        <v>35</v>
      </c>
      <c r="B42" s="25"/>
      <c r="C42" s="25" t="s">
        <v>194</v>
      </c>
      <c r="D42" s="13" t="s">
        <v>57</v>
      </c>
      <c r="E42" s="27">
        <v>3</v>
      </c>
      <c r="F42" s="27" t="s">
        <v>25</v>
      </c>
      <c r="G42" s="27" t="s">
        <v>26</v>
      </c>
      <c r="H42" s="27" t="s">
        <v>26</v>
      </c>
      <c r="I42" s="27" t="s">
        <v>26</v>
      </c>
      <c r="J42" s="27">
        <v>5</v>
      </c>
      <c r="K42" s="27">
        <v>5</v>
      </c>
      <c r="L42" s="27" t="s">
        <v>26</v>
      </c>
      <c r="M42" s="27" t="s">
        <v>26</v>
      </c>
    </row>
    <row r="43" spans="1:13" ht="16.5" customHeight="1" x14ac:dyDescent="0.25">
      <c r="A43" s="25">
        <v>36</v>
      </c>
      <c r="B43" s="25"/>
      <c r="C43" s="25" t="s">
        <v>195</v>
      </c>
      <c r="D43" s="13" t="s">
        <v>58</v>
      </c>
      <c r="E43" s="27" t="s">
        <v>25</v>
      </c>
      <c r="F43" s="27" t="s">
        <v>26</v>
      </c>
      <c r="G43" s="27" t="s">
        <v>25</v>
      </c>
      <c r="H43" s="27" t="s">
        <v>25</v>
      </c>
      <c r="I43" s="27" t="s">
        <v>25</v>
      </c>
      <c r="J43" s="27">
        <v>3</v>
      </c>
      <c r="K43" s="27" t="s">
        <v>25</v>
      </c>
      <c r="L43" s="27" t="s">
        <v>26</v>
      </c>
      <c r="M43" s="27" t="s">
        <v>26</v>
      </c>
    </row>
    <row r="44" spans="1:13" x14ac:dyDescent="0.25">
      <c r="D44" s="28"/>
    </row>
    <row r="45" spans="1:13" x14ac:dyDescent="0.25">
      <c r="D45" s="28"/>
    </row>
    <row r="46" spans="1:13" x14ac:dyDescent="0.25">
      <c r="D46" s="28"/>
    </row>
    <row r="47" spans="1:13" x14ac:dyDescent="0.25">
      <c r="D47" s="28"/>
    </row>
    <row r="48" spans="1:13" x14ac:dyDescent="0.25">
      <c r="D48" s="28"/>
    </row>
    <row r="49" spans="4:4" x14ac:dyDescent="0.25">
      <c r="D49" s="28"/>
    </row>
    <row r="50" spans="4:4" x14ac:dyDescent="0.25">
      <c r="D50" s="28"/>
    </row>
    <row r="51" spans="4:4" x14ac:dyDescent="0.25">
      <c r="D51" s="28"/>
    </row>
    <row r="52" spans="4:4" x14ac:dyDescent="0.25">
      <c r="D52" s="28"/>
    </row>
    <row r="53" spans="4:4" x14ac:dyDescent="0.25">
      <c r="D53" s="28"/>
    </row>
    <row r="54" spans="4:4" x14ac:dyDescent="0.25">
      <c r="D54" s="28"/>
    </row>
    <row r="55" spans="4:4" x14ac:dyDescent="0.25">
      <c r="D55" s="28"/>
    </row>
    <row r="56" spans="4:4" x14ac:dyDescent="0.25">
      <c r="D56" s="28"/>
    </row>
    <row r="57" spans="4:4" x14ac:dyDescent="0.25">
      <c r="D57" s="28"/>
    </row>
    <row r="58" spans="4:4" x14ac:dyDescent="0.25">
      <c r="D58" s="28"/>
    </row>
    <row r="59" spans="4:4" x14ac:dyDescent="0.25">
      <c r="D59" s="28"/>
    </row>
    <row r="60" spans="4:4" x14ac:dyDescent="0.25">
      <c r="D60" s="28"/>
    </row>
    <row r="61" spans="4:4" x14ac:dyDescent="0.25">
      <c r="D61" s="28"/>
    </row>
    <row r="62" spans="4:4" x14ac:dyDescent="0.25">
      <c r="D62" s="28"/>
    </row>
    <row r="63" spans="4:4" x14ac:dyDescent="0.25">
      <c r="D63" s="28"/>
    </row>
    <row r="64" spans="4:4" x14ac:dyDescent="0.25">
      <c r="D64" s="28"/>
    </row>
    <row r="65" spans="4:4" x14ac:dyDescent="0.25">
      <c r="D65" s="28"/>
    </row>
    <row r="66" spans="4:4" x14ac:dyDescent="0.25">
      <c r="D66" s="28"/>
    </row>
    <row r="67" spans="4:4" x14ac:dyDescent="0.25">
      <c r="D67" s="28"/>
    </row>
    <row r="68" spans="4:4" x14ac:dyDescent="0.25">
      <c r="D68" s="28"/>
    </row>
    <row r="69" spans="4:4" x14ac:dyDescent="0.25">
      <c r="D69" s="28"/>
    </row>
    <row r="70" spans="4:4" x14ac:dyDescent="0.25">
      <c r="D70" s="28"/>
    </row>
    <row r="71" spans="4:4" x14ac:dyDescent="0.25">
      <c r="D71" s="28"/>
    </row>
    <row r="72" spans="4:4" x14ac:dyDescent="0.25">
      <c r="D72" s="28"/>
    </row>
    <row r="73" spans="4:4" x14ac:dyDescent="0.25">
      <c r="D73" s="28"/>
    </row>
    <row r="74" spans="4:4" x14ac:dyDescent="0.25">
      <c r="D74" s="28"/>
    </row>
    <row r="75" spans="4:4" x14ac:dyDescent="0.25">
      <c r="D75" s="28"/>
    </row>
    <row r="76" spans="4:4" x14ac:dyDescent="0.25">
      <c r="D76" s="28"/>
    </row>
    <row r="77" spans="4:4" x14ac:dyDescent="0.25">
      <c r="D77" s="28"/>
    </row>
    <row r="78" spans="4:4" x14ac:dyDescent="0.25">
      <c r="D78" s="28"/>
    </row>
    <row r="79" spans="4:4" x14ac:dyDescent="0.25">
      <c r="D79" s="28"/>
    </row>
    <row r="80" spans="4:4" x14ac:dyDescent="0.25">
      <c r="D80" s="28"/>
    </row>
    <row r="81" spans="4:4" x14ac:dyDescent="0.25">
      <c r="D81" s="28"/>
    </row>
    <row r="82" spans="4:4" x14ac:dyDescent="0.25">
      <c r="D82" s="28"/>
    </row>
    <row r="83" spans="4:4" x14ac:dyDescent="0.25">
      <c r="D83" s="28"/>
    </row>
    <row r="84" spans="4:4" x14ac:dyDescent="0.25">
      <c r="D84" s="28"/>
    </row>
    <row r="85" spans="4:4" x14ac:dyDescent="0.25">
      <c r="D85" s="28"/>
    </row>
    <row r="86" spans="4:4" x14ac:dyDescent="0.25">
      <c r="D86" s="28"/>
    </row>
    <row r="87" spans="4:4" x14ac:dyDescent="0.25">
      <c r="D87" s="28"/>
    </row>
    <row r="88" spans="4:4" x14ac:dyDescent="0.25">
      <c r="D88" s="28"/>
    </row>
    <row r="89" spans="4:4" x14ac:dyDescent="0.25">
      <c r="D89" s="28"/>
    </row>
    <row r="90" spans="4:4" x14ac:dyDescent="0.25">
      <c r="D90" s="28"/>
    </row>
    <row r="91" spans="4:4" x14ac:dyDescent="0.25">
      <c r="D91" s="28"/>
    </row>
    <row r="92" spans="4:4" x14ac:dyDescent="0.25">
      <c r="D92" s="28"/>
    </row>
    <row r="93" spans="4:4" x14ac:dyDescent="0.25">
      <c r="D93" s="28"/>
    </row>
    <row r="94" spans="4:4" x14ac:dyDescent="0.25">
      <c r="D94" s="28"/>
    </row>
    <row r="95" spans="4:4" x14ac:dyDescent="0.25">
      <c r="D95" s="28"/>
    </row>
    <row r="96" spans="4:4" x14ac:dyDescent="0.25">
      <c r="D96" s="28"/>
    </row>
    <row r="97" spans="4:4" x14ac:dyDescent="0.25">
      <c r="D97" s="28"/>
    </row>
    <row r="98" spans="4:4" x14ac:dyDescent="0.25">
      <c r="D98" s="28"/>
    </row>
    <row r="99" spans="4:4" x14ac:dyDescent="0.25">
      <c r="D99" s="28"/>
    </row>
    <row r="100" spans="4:4" x14ac:dyDescent="0.25">
      <c r="D100" s="28"/>
    </row>
    <row r="101" spans="4:4" x14ac:dyDescent="0.25">
      <c r="D101" s="28"/>
    </row>
    <row r="102" spans="4:4" x14ac:dyDescent="0.25">
      <c r="D102" s="28"/>
    </row>
    <row r="103" spans="4:4" x14ac:dyDescent="0.25">
      <c r="D103" s="28"/>
    </row>
    <row r="104" spans="4:4" x14ac:dyDescent="0.25">
      <c r="D104" s="28"/>
    </row>
    <row r="105" spans="4:4" x14ac:dyDescent="0.25">
      <c r="D105" s="28"/>
    </row>
    <row r="106" spans="4:4" x14ac:dyDescent="0.25">
      <c r="D106" s="28"/>
    </row>
    <row r="107" spans="4:4" x14ac:dyDescent="0.25">
      <c r="D107" s="28"/>
    </row>
    <row r="108" spans="4:4" x14ac:dyDescent="0.25">
      <c r="D108" s="28"/>
    </row>
    <row r="109" spans="4:4" x14ac:dyDescent="0.25">
      <c r="D109" s="28"/>
    </row>
    <row r="110" spans="4:4" x14ac:dyDescent="0.25">
      <c r="D110" s="28"/>
    </row>
    <row r="111" spans="4:4" x14ac:dyDescent="0.25">
      <c r="D111" s="28"/>
    </row>
    <row r="112" spans="4:4" x14ac:dyDescent="0.25">
      <c r="D112" s="28"/>
    </row>
    <row r="113" spans="4:4" x14ac:dyDescent="0.25">
      <c r="D113" s="28"/>
    </row>
    <row r="114" spans="4:4" x14ac:dyDescent="0.25">
      <c r="D114" s="28"/>
    </row>
    <row r="115" spans="4:4" x14ac:dyDescent="0.25">
      <c r="D115" s="28"/>
    </row>
    <row r="116" spans="4:4" x14ac:dyDescent="0.25">
      <c r="D116" s="28"/>
    </row>
    <row r="117" spans="4:4" x14ac:dyDescent="0.25">
      <c r="D117" s="28"/>
    </row>
    <row r="118" spans="4:4" x14ac:dyDescent="0.25">
      <c r="D118" s="28"/>
    </row>
    <row r="119" spans="4:4" x14ac:dyDescent="0.25">
      <c r="D119" s="28"/>
    </row>
    <row r="120" spans="4:4" x14ac:dyDescent="0.25">
      <c r="D120" s="28"/>
    </row>
    <row r="121" spans="4:4" x14ac:dyDescent="0.25">
      <c r="D121" s="28"/>
    </row>
    <row r="122" spans="4:4" x14ac:dyDescent="0.25">
      <c r="D122" s="28"/>
    </row>
    <row r="123" spans="4:4" x14ac:dyDescent="0.25">
      <c r="D123" s="28"/>
    </row>
    <row r="124" spans="4:4" x14ac:dyDescent="0.25">
      <c r="D124" s="28"/>
    </row>
    <row r="125" spans="4:4" x14ac:dyDescent="0.25">
      <c r="D125" s="28"/>
    </row>
    <row r="126" spans="4:4" x14ac:dyDescent="0.25">
      <c r="D126" s="28"/>
    </row>
    <row r="127" spans="4:4" x14ac:dyDescent="0.25">
      <c r="D127" s="28"/>
    </row>
    <row r="128" spans="4:4" x14ac:dyDescent="0.25">
      <c r="D128" s="28"/>
    </row>
    <row r="129" spans="4:4" x14ac:dyDescent="0.25">
      <c r="D129" s="28"/>
    </row>
    <row r="130" spans="4:4" x14ac:dyDescent="0.25">
      <c r="D130" s="28"/>
    </row>
    <row r="131" spans="4:4" x14ac:dyDescent="0.25">
      <c r="D131" s="28"/>
    </row>
    <row r="132" spans="4:4" x14ac:dyDescent="0.25">
      <c r="D132" s="28"/>
    </row>
    <row r="133" spans="4:4" x14ac:dyDescent="0.25">
      <c r="D133" s="28"/>
    </row>
    <row r="134" spans="4:4" x14ac:dyDescent="0.25">
      <c r="D134" s="28"/>
    </row>
    <row r="135" spans="4:4" x14ac:dyDescent="0.25">
      <c r="D135" s="28"/>
    </row>
    <row r="136" spans="4:4" x14ac:dyDescent="0.25">
      <c r="D136" s="28"/>
    </row>
    <row r="137" spans="4:4" x14ac:dyDescent="0.25">
      <c r="D137" s="28"/>
    </row>
    <row r="138" spans="4:4" x14ac:dyDescent="0.25">
      <c r="D138" s="28"/>
    </row>
    <row r="139" spans="4:4" x14ac:dyDescent="0.25">
      <c r="D139" s="28"/>
    </row>
    <row r="140" spans="4:4" x14ac:dyDescent="0.25">
      <c r="D140" s="28"/>
    </row>
    <row r="141" spans="4:4" x14ac:dyDescent="0.25">
      <c r="D141" s="28"/>
    </row>
    <row r="142" spans="4:4" x14ac:dyDescent="0.25">
      <c r="D142" s="28"/>
    </row>
    <row r="143" spans="4:4" x14ac:dyDescent="0.25">
      <c r="D143" s="28"/>
    </row>
    <row r="144" spans="4:4" x14ac:dyDescent="0.25">
      <c r="D144" s="28"/>
    </row>
    <row r="145" spans="4:4" x14ac:dyDescent="0.25">
      <c r="D145" s="28"/>
    </row>
    <row r="146" spans="4:4" x14ac:dyDescent="0.25">
      <c r="D146" s="28"/>
    </row>
    <row r="147" spans="4:4" x14ac:dyDescent="0.25">
      <c r="D147" s="28"/>
    </row>
    <row r="148" spans="4:4" x14ac:dyDescent="0.25">
      <c r="D148" s="28"/>
    </row>
    <row r="149" spans="4:4" x14ac:dyDescent="0.25">
      <c r="D149" s="28"/>
    </row>
    <row r="150" spans="4:4" x14ac:dyDescent="0.25">
      <c r="D150" s="28"/>
    </row>
    <row r="151" spans="4:4" x14ac:dyDescent="0.25">
      <c r="D151" s="28"/>
    </row>
  </sheetData>
  <mergeCells count="15">
    <mergeCell ref="K6:L6"/>
    <mergeCell ref="E1:M1"/>
    <mergeCell ref="D2:M2"/>
    <mergeCell ref="D3:D5"/>
    <mergeCell ref="E3:E5"/>
    <mergeCell ref="F3:I3"/>
    <mergeCell ref="J3:J5"/>
    <mergeCell ref="K3:L3"/>
    <mergeCell ref="M3:M5"/>
    <mergeCell ref="F4:F5"/>
    <mergeCell ref="G4:G5"/>
    <mergeCell ref="H4:I4"/>
    <mergeCell ref="K4:K5"/>
    <mergeCell ref="L4:L5"/>
    <mergeCell ref="F6:I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D1:N45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5976562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828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12.75" x14ac:dyDescent="0.2">
      <c r="D2" s="310" t="s">
        <v>277</v>
      </c>
      <c r="E2" s="310"/>
      <c r="F2" s="310"/>
      <c r="G2" s="310"/>
      <c r="H2" s="310"/>
      <c r="I2" s="310"/>
      <c r="J2" s="310"/>
      <c r="K2" s="310"/>
      <c r="L2" s="310"/>
      <c r="M2" s="310"/>
    </row>
    <row r="3" spans="4:14" ht="14.45" customHeight="1" x14ac:dyDescent="0.2">
      <c r="D3" s="317"/>
      <c r="E3" s="311" t="s">
        <v>158</v>
      </c>
      <c r="F3" s="308" t="s">
        <v>2</v>
      </c>
      <c r="G3" s="308"/>
      <c r="H3" s="308"/>
      <c r="I3" s="308"/>
      <c r="J3" s="311" t="s">
        <v>59</v>
      </c>
      <c r="K3" s="308" t="s">
        <v>2</v>
      </c>
      <c r="L3" s="308"/>
      <c r="M3" s="311" t="s">
        <v>4</v>
      </c>
    </row>
    <row r="4" spans="4:14" ht="14.45" customHeight="1" x14ac:dyDescent="0.2">
      <c r="D4" s="318"/>
      <c r="E4" s="312"/>
      <c r="F4" s="311" t="s">
        <v>159</v>
      </c>
      <c r="G4" s="311" t="s">
        <v>6</v>
      </c>
      <c r="H4" s="315" t="s">
        <v>7</v>
      </c>
      <c r="I4" s="316"/>
      <c r="J4" s="312"/>
      <c r="K4" s="311" t="s">
        <v>8</v>
      </c>
      <c r="L4" s="311" t="s">
        <v>9</v>
      </c>
      <c r="M4" s="312"/>
    </row>
    <row r="5" spans="4:14" ht="74.25" customHeight="1" x14ac:dyDescent="0.2">
      <c r="D5" s="318"/>
      <c r="E5" s="313"/>
      <c r="F5" s="313"/>
      <c r="G5" s="313"/>
      <c r="H5" s="262" t="s">
        <v>10</v>
      </c>
      <c r="I5" s="262" t="s">
        <v>11</v>
      </c>
      <c r="J5" s="313"/>
      <c r="K5" s="313"/>
      <c r="L5" s="313"/>
      <c r="M5" s="313"/>
    </row>
    <row r="6" spans="4:14" ht="12.75" x14ac:dyDescent="0.2">
      <c r="D6" s="8"/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</row>
    <row r="7" spans="4:14" x14ac:dyDescent="0.25">
      <c r="D7" s="375" t="s">
        <v>290</v>
      </c>
      <c r="E7" s="375"/>
      <c r="F7" s="375"/>
      <c r="G7" s="375"/>
      <c r="H7" s="375"/>
      <c r="I7" s="375"/>
      <c r="J7" s="375"/>
      <c r="K7" s="375"/>
      <c r="L7" s="375"/>
      <c r="M7" s="375"/>
    </row>
    <row r="8" spans="4:14" ht="15.75" x14ac:dyDescent="0.25">
      <c r="D8" s="9" t="s">
        <v>21</v>
      </c>
      <c r="E8" s="10" t="s">
        <v>26</v>
      </c>
      <c r="F8" s="10" t="s">
        <v>26</v>
      </c>
      <c r="G8" s="10" t="s">
        <v>26</v>
      </c>
      <c r="H8" s="10" t="s">
        <v>26</v>
      </c>
      <c r="I8" s="10" t="s">
        <v>26</v>
      </c>
      <c r="J8" s="10" t="s">
        <v>25</v>
      </c>
      <c r="K8" s="10" t="s">
        <v>25</v>
      </c>
      <c r="L8" s="10" t="s">
        <v>26</v>
      </c>
      <c r="M8" s="10">
        <v>31.66798</v>
      </c>
    </row>
    <row r="9" spans="4:14" ht="15" customHeight="1" x14ac:dyDescent="0.25">
      <c r="D9" s="11" t="s">
        <v>22</v>
      </c>
      <c r="E9" s="12" t="s">
        <v>26</v>
      </c>
      <c r="F9" s="12" t="s">
        <v>26</v>
      </c>
      <c r="G9" s="12" t="s">
        <v>26</v>
      </c>
      <c r="H9" s="12" t="s">
        <v>26</v>
      </c>
      <c r="I9" s="12" t="s">
        <v>26</v>
      </c>
      <c r="J9" s="12" t="s">
        <v>25</v>
      </c>
      <c r="K9" s="12" t="s">
        <v>25</v>
      </c>
      <c r="L9" s="12" t="s">
        <v>26</v>
      </c>
      <c r="M9" s="12">
        <v>31.66798</v>
      </c>
    </row>
    <row r="10" spans="4:14" ht="15" customHeight="1" x14ac:dyDescent="0.25">
      <c r="D10" s="13" t="s">
        <v>23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" t="s">
        <v>26</v>
      </c>
      <c r="M10" s="12">
        <v>1.19615</v>
      </c>
    </row>
    <row r="11" spans="4:14" ht="14.25" customHeight="1" x14ac:dyDescent="0.25">
      <c r="D11" s="13" t="s">
        <v>24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0.87060000000000004</v>
      </c>
    </row>
    <row r="12" spans="4:14" ht="15" customHeight="1" x14ac:dyDescent="0.25">
      <c r="D12" s="13" t="s">
        <v>27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1.1397999999999999</v>
      </c>
    </row>
    <row r="13" spans="4:14" ht="14.25" customHeight="1" x14ac:dyDescent="0.25">
      <c r="D13" s="13" t="s">
        <v>28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0.82145000000000001</v>
      </c>
    </row>
    <row r="14" spans="4:14" ht="15" customHeight="1" x14ac:dyDescent="0.25">
      <c r="D14" s="13" t="s">
        <v>29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0.75431000000000004</v>
      </c>
    </row>
    <row r="15" spans="4:14" ht="14.25" customHeight="1" x14ac:dyDescent="0.25">
      <c r="D15" s="13" t="s">
        <v>30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1.3439000000000001</v>
      </c>
    </row>
    <row r="16" spans="4:14" ht="15" customHeight="1" x14ac:dyDescent="0.25">
      <c r="D16" s="13" t="s">
        <v>31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1.6627000000000001</v>
      </c>
    </row>
    <row r="17" spans="4:13" ht="14.25" customHeight="1" x14ac:dyDescent="0.25">
      <c r="D17" s="13" t="s">
        <v>32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1.1735</v>
      </c>
    </row>
    <row r="18" spans="4:13" ht="15" customHeight="1" x14ac:dyDescent="0.25">
      <c r="D18" s="13" t="s">
        <v>33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0.32279999999999998</v>
      </c>
    </row>
    <row r="19" spans="4:13" ht="14.25" customHeight="1" x14ac:dyDescent="0.25">
      <c r="D19" s="13" t="s">
        <v>34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1.5949</v>
      </c>
    </row>
    <row r="20" spans="4:13" ht="15" customHeight="1" x14ac:dyDescent="0.25">
      <c r="D20" s="13" t="s">
        <v>35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4.8464499999999999</v>
      </c>
    </row>
    <row r="21" spans="4:13" ht="14.25" customHeight="1" x14ac:dyDescent="0.25">
      <c r="D21" s="13" t="s">
        <v>36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1.3738999999999999</v>
      </c>
    </row>
    <row r="22" spans="4:13" ht="15" customHeight="1" x14ac:dyDescent="0.25">
      <c r="D22" s="13" t="s">
        <v>37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2.1964999999999999</v>
      </c>
    </row>
    <row r="23" spans="4:13" ht="14.25" customHeight="1" x14ac:dyDescent="0.25">
      <c r="D23" s="13" t="s">
        <v>38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0.81220000000000003</v>
      </c>
    </row>
    <row r="24" spans="4:13" ht="15" customHeight="1" x14ac:dyDescent="0.25">
      <c r="D24" s="13" t="s">
        <v>39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0.73480000000000001</v>
      </c>
    </row>
    <row r="25" spans="4:13" ht="14.25" customHeight="1" x14ac:dyDescent="0.25">
      <c r="D25" s="13" t="s">
        <v>40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0.86350000000000005</v>
      </c>
    </row>
    <row r="26" spans="4:13" ht="15" customHeight="1" x14ac:dyDescent="0.25">
      <c r="D26" s="13" t="s">
        <v>41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25</v>
      </c>
      <c r="L26" s="12" t="s">
        <v>26</v>
      </c>
      <c r="M26" s="12">
        <v>1.18075</v>
      </c>
    </row>
    <row r="27" spans="4:13" ht="14.25" customHeight="1" x14ac:dyDescent="0.25">
      <c r="D27" s="13" t="s">
        <v>42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0.3518</v>
      </c>
    </row>
    <row r="28" spans="4:13" ht="15" customHeight="1" x14ac:dyDescent="0.25">
      <c r="D28" s="13" t="s">
        <v>43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0.24429999999999999</v>
      </c>
    </row>
    <row r="29" spans="4:13" ht="14.25" customHeight="1" x14ac:dyDescent="0.25">
      <c r="D29" s="13" t="s">
        <v>44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2.4692500000000002</v>
      </c>
    </row>
    <row r="30" spans="4:13" ht="15" customHeight="1" x14ac:dyDescent="0.25">
      <c r="D30" s="13" t="s">
        <v>45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0.52195999999999998</v>
      </c>
    </row>
    <row r="31" spans="4:13" ht="14.25" customHeight="1" x14ac:dyDescent="0.25">
      <c r="D31" s="13" t="s">
        <v>46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0.1305</v>
      </c>
    </row>
    <row r="32" spans="4:13" ht="15" customHeight="1" x14ac:dyDescent="0.25">
      <c r="D32" s="13" t="s">
        <v>47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1.2605999999999999</v>
      </c>
    </row>
    <row r="33" spans="4:13" ht="14.25" customHeight="1" x14ac:dyDescent="0.25">
      <c r="D33" s="13" t="s">
        <v>48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0.47870000000000001</v>
      </c>
    </row>
    <row r="34" spans="4:13" ht="15" customHeight="1" x14ac:dyDescent="0.25">
      <c r="D34" s="13" t="s">
        <v>49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0.78325</v>
      </c>
    </row>
    <row r="35" spans="4:13" ht="14.25" customHeight="1" x14ac:dyDescent="0.25">
      <c r="D35" s="13" t="s">
        <v>50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0.49340000000000001</v>
      </c>
    </row>
    <row r="36" spans="4:13" ht="15" customHeight="1" x14ac:dyDescent="0.25">
      <c r="D36" s="13" t="s">
        <v>51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0.32210999999999995</v>
      </c>
    </row>
    <row r="37" spans="4:13" ht="14.25" customHeight="1" x14ac:dyDescent="0.25">
      <c r="D37" s="13" t="s">
        <v>52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1.7239</v>
      </c>
    </row>
    <row r="38" spans="4:13" ht="15" customHeight="1" x14ac:dyDescent="0.25">
      <c r="D38" s="11" t="s">
        <v>53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 t="s">
        <v>26</v>
      </c>
    </row>
    <row r="39" spans="4:13" ht="14.25" customHeight="1" x14ac:dyDescent="0.25">
      <c r="D39" s="13" t="s">
        <v>54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55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4.25" customHeight="1" x14ac:dyDescent="0.25">
      <c r="D41" s="13" t="s">
        <v>56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 t="s">
        <v>57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4.25" customHeight="1" x14ac:dyDescent="0.25">
      <c r="D43" s="13" t="s">
        <v>58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" customHeight="1" x14ac:dyDescent="0.25">
      <c r="D44" s="13"/>
      <c r="E44" s="12"/>
      <c r="F44" s="12"/>
      <c r="G44" s="12"/>
      <c r="H44" s="12"/>
      <c r="I44" s="12"/>
      <c r="J44" s="12"/>
      <c r="K44" s="12"/>
      <c r="L44" s="12"/>
      <c r="M44" s="12"/>
    </row>
    <row r="45" spans="4:13" ht="14.2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</sheetData>
  <mergeCells count="14">
    <mergeCell ref="H4:I4"/>
    <mergeCell ref="K4:K5"/>
    <mergeCell ref="L4:L5"/>
    <mergeCell ref="D7:M7"/>
    <mergeCell ref="E1:M1"/>
    <mergeCell ref="D2:M2"/>
    <mergeCell ref="D3:D5"/>
    <mergeCell ref="E3:E5"/>
    <mergeCell ref="F3:I3"/>
    <mergeCell ref="J3:J5"/>
    <mergeCell ref="K3:L3"/>
    <mergeCell ref="M3:M5"/>
    <mergeCell ref="F4:F5"/>
    <mergeCell ref="G4:G5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"/>
  <sheetViews>
    <sheetView workbookViewId="0"/>
  </sheetViews>
  <sheetFormatPr defaultRowHeight="18.75" x14ac:dyDescent="0.3"/>
  <sheetData/>
  <printOptions horizontalCentered="1"/>
  <pageMargins left="0" right="0" top="0" bottom="0" header="0.31496062992125984" footer="0.31496062992125984"/>
  <pageSetup paperSize="9" orientation="landscape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829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74" t="s">
        <v>0</v>
      </c>
      <c r="E2" s="74"/>
      <c r="F2" s="74"/>
      <c r="G2" s="74"/>
      <c r="H2" s="74"/>
      <c r="I2" s="74"/>
      <c r="J2" s="74"/>
      <c r="K2" s="74"/>
      <c r="L2" s="74"/>
      <c r="M2" s="74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22" t="s">
        <v>2</v>
      </c>
      <c r="G4" s="323"/>
      <c r="H4" s="323"/>
      <c r="I4" s="324"/>
      <c r="J4" s="311" t="s">
        <v>292</v>
      </c>
      <c r="K4" s="322" t="s">
        <v>2</v>
      </c>
      <c r="L4" s="324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2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75"/>
      <c r="E7" s="76" t="s">
        <v>12</v>
      </c>
      <c r="F7" s="76" t="s">
        <v>13</v>
      </c>
      <c r="G7" s="76" t="s">
        <v>14</v>
      </c>
      <c r="H7" s="76" t="s">
        <v>15</v>
      </c>
      <c r="I7" s="76" t="s">
        <v>16</v>
      </c>
      <c r="J7" s="76" t="s">
        <v>17</v>
      </c>
      <c r="K7" s="76" t="s">
        <v>18</v>
      </c>
      <c r="L7" s="76" t="s">
        <v>19</v>
      </c>
      <c r="M7" s="76" t="s">
        <v>20</v>
      </c>
    </row>
    <row r="8" spans="4:14" ht="12.75" x14ac:dyDescent="0.2">
      <c r="D8" s="8"/>
      <c r="E8" s="76">
        <v>1</v>
      </c>
      <c r="F8" s="76">
        <v>2</v>
      </c>
      <c r="G8" s="76">
        <v>3</v>
      </c>
      <c r="H8" s="76">
        <v>4</v>
      </c>
      <c r="I8" s="76">
        <v>5</v>
      </c>
      <c r="J8" s="76">
        <v>6</v>
      </c>
      <c r="K8" s="76">
        <v>7</v>
      </c>
      <c r="L8" s="76">
        <v>8</v>
      </c>
      <c r="M8" s="76">
        <v>9</v>
      </c>
    </row>
    <row r="9" spans="4:14" s="276" customFormat="1" ht="15.75" x14ac:dyDescent="0.25">
      <c r="D9" s="9" t="s">
        <v>21</v>
      </c>
      <c r="E9" s="275">
        <v>114.626</v>
      </c>
      <c r="F9" s="275">
        <v>94.986999999999995</v>
      </c>
      <c r="G9" s="275">
        <v>19.452999999999999</v>
      </c>
      <c r="H9" s="275">
        <v>18.452000000000002</v>
      </c>
      <c r="I9" s="275">
        <v>1.0009999999999999</v>
      </c>
      <c r="J9" s="275">
        <v>17.774999999999999</v>
      </c>
      <c r="K9" s="275">
        <v>17.475000000000001</v>
      </c>
      <c r="L9" s="275">
        <v>0.3</v>
      </c>
      <c r="M9" s="275">
        <v>24.108000000000001</v>
      </c>
    </row>
    <row r="10" spans="4:14" ht="15.75" customHeight="1" x14ac:dyDescent="0.25">
      <c r="D10" s="11" t="s">
        <v>22</v>
      </c>
      <c r="E10" s="12" t="s">
        <v>25</v>
      </c>
      <c r="F10" s="12" t="s">
        <v>25</v>
      </c>
      <c r="G10" s="12">
        <v>19.452999999999999</v>
      </c>
      <c r="H10" s="12">
        <v>18.452000000000002</v>
      </c>
      <c r="I10" s="12">
        <v>1.0009999999999999</v>
      </c>
      <c r="J10" s="12">
        <v>17.774999999999999</v>
      </c>
      <c r="K10" s="12">
        <v>17.475000000000001</v>
      </c>
      <c r="L10" s="12">
        <v>0.3</v>
      </c>
      <c r="M10" s="12">
        <v>24.108000000000001</v>
      </c>
    </row>
    <row r="11" spans="4:14" ht="15" customHeight="1" x14ac:dyDescent="0.25">
      <c r="D11" s="13" t="s">
        <v>23</v>
      </c>
      <c r="E11" s="12">
        <v>9.7509999999999994</v>
      </c>
      <c r="F11" s="12" t="s">
        <v>25</v>
      </c>
      <c r="G11" s="12" t="s">
        <v>25</v>
      </c>
      <c r="H11" s="12" t="s">
        <v>25</v>
      </c>
      <c r="I11" s="12" t="s">
        <v>26</v>
      </c>
      <c r="J11" s="12">
        <v>1.389</v>
      </c>
      <c r="K11" s="12">
        <v>1.389</v>
      </c>
      <c r="L11" s="12" t="s">
        <v>26</v>
      </c>
      <c r="M11" s="12">
        <v>1.018</v>
      </c>
    </row>
    <row r="12" spans="4:14" ht="14.25" customHeight="1" x14ac:dyDescent="0.25">
      <c r="D12" s="13" t="s">
        <v>24</v>
      </c>
      <c r="E12" s="12" t="s">
        <v>25</v>
      </c>
      <c r="F12" s="12" t="s">
        <v>25</v>
      </c>
      <c r="G12" s="12" t="s">
        <v>26</v>
      </c>
      <c r="H12" s="12" t="s">
        <v>26</v>
      </c>
      <c r="I12" s="12" t="s">
        <v>26</v>
      </c>
      <c r="J12" s="12" t="s">
        <v>25</v>
      </c>
      <c r="K12" s="12" t="s">
        <v>25</v>
      </c>
      <c r="L12" s="12" t="s">
        <v>26</v>
      </c>
      <c r="M12" s="12">
        <v>0.76400000000000001</v>
      </c>
    </row>
    <row r="13" spans="4:14" ht="15" customHeight="1" x14ac:dyDescent="0.25">
      <c r="D13" s="13" t="s">
        <v>27</v>
      </c>
      <c r="E13" s="12">
        <v>2.871</v>
      </c>
      <c r="F13" s="12" t="s">
        <v>25</v>
      </c>
      <c r="G13" s="12" t="s">
        <v>25</v>
      </c>
      <c r="H13" s="12" t="s">
        <v>25</v>
      </c>
      <c r="I13" s="12" t="s">
        <v>26</v>
      </c>
      <c r="J13" s="12" t="s">
        <v>25</v>
      </c>
      <c r="K13" s="12" t="s">
        <v>25</v>
      </c>
      <c r="L13" s="12" t="s">
        <v>26</v>
      </c>
      <c r="M13" s="12">
        <v>0.49399999999999999</v>
      </c>
    </row>
    <row r="14" spans="4:14" ht="14.25" customHeight="1" x14ac:dyDescent="0.25">
      <c r="D14" s="13" t="s">
        <v>28</v>
      </c>
      <c r="E14" s="12">
        <v>5.7169999999999996</v>
      </c>
      <c r="F14" s="12" t="s">
        <v>25</v>
      </c>
      <c r="G14" s="12" t="s">
        <v>25</v>
      </c>
      <c r="H14" s="12" t="s">
        <v>26</v>
      </c>
      <c r="I14" s="12" t="s">
        <v>25</v>
      </c>
      <c r="J14" s="12">
        <v>0.92</v>
      </c>
      <c r="K14" s="12">
        <v>0.92</v>
      </c>
      <c r="L14" s="12" t="s">
        <v>26</v>
      </c>
      <c r="M14" s="12">
        <v>2.9870000000000001</v>
      </c>
    </row>
    <row r="15" spans="4:14" ht="15" customHeight="1" x14ac:dyDescent="0.25">
      <c r="D15" s="13" t="s">
        <v>29</v>
      </c>
      <c r="E15" s="12">
        <v>6.95</v>
      </c>
      <c r="F15" s="12" t="s">
        <v>25</v>
      </c>
      <c r="G15" s="12" t="s">
        <v>25</v>
      </c>
      <c r="H15" s="12" t="s">
        <v>25</v>
      </c>
      <c r="I15" s="12" t="s">
        <v>25</v>
      </c>
      <c r="J15" s="12">
        <v>0.83099999999999996</v>
      </c>
      <c r="K15" s="12">
        <v>0.83099999999999996</v>
      </c>
      <c r="L15" s="12" t="s">
        <v>26</v>
      </c>
      <c r="M15" s="12">
        <v>0.31900000000000001</v>
      </c>
    </row>
    <row r="16" spans="4:14" ht="14.25" customHeight="1" x14ac:dyDescent="0.25">
      <c r="D16" s="13" t="s">
        <v>30</v>
      </c>
      <c r="E16" s="12">
        <v>15.615</v>
      </c>
      <c r="F16" s="12">
        <v>13.24</v>
      </c>
      <c r="G16" s="12">
        <v>2.375</v>
      </c>
      <c r="H16" s="12" t="s">
        <v>25</v>
      </c>
      <c r="I16" s="12" t="s">
        <v>25</v>
      </c>
      <c r="J16" s="12">
        <v>0.20599999999999999</v>
      </c>
      <c r="K16" s="12">
        <v>0.20599999999999999</v>
      </c>
      <c r="L16" s="12" t="s">
        <v>26</v>
      </c>
      <c r="M16" s="12">
        <v>0.24199999999999999</v>
      </c>
    </row>
    <row r="17" spans="4:13" ht="1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>
        <v>0.124</v>
      </c>
      <c r="K17" s="12" t="s">
        <v>25</v>
      </c>
      <c r="L17" s="12" t="s">
        <v>25</v>
      </c>
      <c r="M17" s="12">
        <v>0.44800000000000001</v>
      </c>
    </row>
    <row r="18" spans="4:13" ht="14.2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>
        <v>0.499</v>
      </c>
      <c r="K18" s="12">
        <v>0.499</v>
      </c>
      <c r="L18" s="12" t="s">
        <v>26</v>
      </c>
      <c r="M18" s="12">
        <v>0.83199999999999996</v>
      </c>
    </row>
    <row r="19" spans="4:13" ht="15" customHeight="1" x14ac:dyDescent="0.25">
      <c r="D19" s="13" t="s">
        <v>33</v>
      </c>
      <c r="E19" s="12" t="s">
        <v>25</v>
      </c>
      <c r="F19" s="12" t="s">
        <v>26</v>
      </c>
      <c r="G19" s="12" t="s">
        <v>25</v>
      </c>
      <c r="H19" s="12" t="s">
        <v>25</v>
      </c>
      <c r="I19" s="12" t="s">
        <v>25</v>
      </c>
      <c r="J19" s="12">
        <v>1.9570000000000001</v>
      </c>
      <c r="K19" s="12" t="s">
        <v>25</v>
      </c>
      <c r="L19" s="12" t="s">
        <v>25</v>
      </c>
      <c r="M19" s="12">
        <v>0.48399999999999999</v>
      </c>
    </row>
    <row r="20" spans="4:13" ht="14.25" customHeight="1" x14ac:dyDescent="0.25">
      <c r="D20" s="13" t="s">
        <v>34</v>
      </c>
      <c r="E20" s="12">
        <v>5.593</v>
      </c>
      <c r="F20" s="12" t="s">
        <v>25</v>
      </c>
      <c r="G20" s="12" t="s">
        <v>25</v>
      </c>
      <c r="H20" s="12" t="s">
        <v>25</v>
      </c>
      <c r="I20" s="12" t="s">
        <v>26</v>
      </c>
      <c r="J20" s="12">
        <v>0.89800000000000002</v>
      </c>
      <c r="K20" s="12">
        <v>0.89800000000000002</v>
      </c>
      <c r="L20" s="12" t="s">
        <v>26</v>
      </c>
      <c r="M20" s="12">
        <v>0.85199999999999998</v>
      </c>
    </row>
    <row r="21" spans="4:13" ht="15" customHeight="1" x14ac:dyDescent="0.25">
      <c r="D21" s="13" t="s">
        <v>35</v>
      </c>
      <c r="E21" s="12" t="s">
        <v>25</v>
      </c>
      <c r="F21" s="12" t="s">
        <v>25</v>
      </c>
      <c r="G21" s="12" t="s">
        <v>26</v>
      </c>
      <c r="H21" s="12" t="s">
        <v>26</v>
      </c>
      <c r="I21" s="12" t="s">
        <v>26</v>
      </c>
      <c r="J21" s="12">
        <v>0.48799999999999999</v>
      </c>
      <c r="K21" s="12">
        <v>0.48799999999999999</v>
      </c>
      <c r="L21" s="12" t="s">
        <v>26</v>
      </c>
      <c r="M21" s="12">
        <v>1.1639999999999999</v>
      </c>
    </row>
    <row r="22" spans="4:13" ht="14.25" customHeight="1" x14ac:dyDescent="0.25">
      <c r="D22" s="13" t="s">
        <v>36</v>
      </c>
      <c r="E22" s="12" t="s">
        <v>25</v>
      </c>
      <c r="F22" s="12" t="s">
        <v>25</v>
      </c>
      <c r="G22" s="12" t="s">
        <v>26</v>
      </c>
      <c r="H22" s="12" t="s">
        <v>26</v>
      </c>
      <c r="I22" s="12" t="s">
        <v>26</v>
      </c>
      <c r="J22" s="12" t="s">
        <v>25</v>
      </c>
      <c r="K22" s="12" t="s">
        <v>25</v>
      </c>
      <c r="L22" s="12" t="s">
        <v>26</v>
      </c>
      <c r="M22" s="12">
        <v>0.16200000000000001</v>
      </c>
    </row>
    <row r="23" spans="4:13" ht="15" customHeight="1" x14ac:dyDescent="0.25">
      <c r="D23" s="13" t="s">
        <v>37</v>
      </c>
      <c r="E23" s="12">
        <v>2.6709999999999998</v>
      </c>
      <c r="F23" s="12" t="s">
        <v>25</v>
      </c>
      <c r="G23" s="12" t="s">
        <v>25</v>
      </c>
      <c r="H23" s="12" t="s">
        <v>25</v>
      </c>
      <c r="I23" s="12" t="s">
        <v>26</v>
      </c>
      <c r="J23" s="12">
        <v>1.27</v>
      </c>
      <c r="K23" s="12">
        <v>1.27</v>
      </c>
      <c r="L23" s="12" t="s">
        <v>26</v>
      </c>
      <c r="M23" s="12">
        <v>0.55000000000000004</v>
      </c>
    </row>
    <row r="24" spans="4:13" ht="14.25" customHeight="1" x14ac:dyDescent="0.25">
      <c r="D24" s="13" t="s">
        <v>38</v>
      </c>
      <c r="E24" s="12" t="s">
        <v>25</v>
      </c>
      <c r="F24" s="12" t="s">
        <v>25</v>
      </c>
      <c r="G24" s="12" t="s">
        <v>25</v>
      </c>
      <c r="H24" s="12" t="s">
        <v>25</v>
      </c>
      <c r="I24" s="12" t="s">
        <v>26</v>
      </c>
      <c r="J24" s="12">
        <v>0.89800000000000002</v>
      </c>
      <c r="K24" s="12">
        <v>0.89800000000000002</v>
      </c>
      <c r="L24" s="12" t="s">
        <v>26</v>
      </c>
      <c r="M24" s="12">
        <v>1.0960000000000001</v>
      </c>
    </row>
    <row r="25" spans="4:13" ht="15" customHeight="1" x14ac:dyDescent="0.25">
      <c r="D25" s="13" t="s">
        <v>39</v>
      </c>
      <c r="E25" s="12">
        <v>3.6920000000000002</v>
      </c>
      <c r="F25" s="12" t="s">
        <v>25</v>
      </c>
      <c r="G25" s="12" t="s">
        <v>25</v>
      </c>
      <c r="H25" s="12" t="s">
        <v>25</v>
      </c>
      <c r="I25" s="12" t="s">
        <v>25</v>
      </c>
      <c r="J25" s="12">
        <v>1.042</v>
      </c>
      <c r="K25" s="12">
        <v>1.042</v>
      </c>
      <c r="L25" s="12" t="s">
        <v>26</v>
      </c>
      <c r="M25" s="12">
        <v>0.60899999999999999</v>
      </c>
    </row>
    <row r="26" spans="4:13" ht="14.25" customHeight="1" x14ac:dyDescent="0.25">
      <c r="D26" s="13" t="s">
        <v>40</v>
      </c>
      <c r="E26" s="12" t="s">
        <v>25</v>
      </c>
      <c r="F26" s="12" t="s">
        <v>25</v>
      </c>
      <c r="G26" s="12" t="s">
        <v>26</v>
      </c>
      <c r="H26" s="12" t="s">
        <v>26</v>
      </c>
      <c r="I26" s="12" t="s">
        <v>26</v>
      </c>
      <c r="J26" s="12">
        <v>0.433</v>
      </c>
      <c r="K26" s="12">
        <v>0.433</v>
      </c>
      <c r="L26" s="12" t="s">
        <v>26</v>
      </c>
      <c r="M26" s="12">
        <v>1.2909999999999999</v>
      </c>
    </row>
    <row r="27" spans="4:13" ht="1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>
        <v>0.54</v>
      </c>
      <c r="K27" s="12">
        <v>0.54</v>
      </c>
      <c r="L27" s="12" t="s">
        <v>26</v>
      </c>
      <c r="M27" s="12">
        <v>0.374</v>
      </c>
    </row>
    <row r="28" spans="4:13" ht="14.25" customHeight="1" x14ac:dyDescent="0.25">
      <c r="D28" s="13" t="s">
        <v>42</v>
      </c>
      <c r="E28" s="12" t="s">
        <v>25</v>
      </c>
      <c r="F28" s="12" t="s">
        <v>26</v>
      </c>
      <c r="G28" s="12" t="s">
        <v>25</v>
      </c>
      <c r="H28" s="12" t="s">
        <v>25</v>
      </c>
      <c r="I28" s="12" t="s">
        <v>26</v>
      </c>
      <c r="J28" s="12">
        <v>0.30099999999999999</v>
      </c>
      <c r="K28" s="12">
        <v>0.30099999999999999</v>
      </c>
      <c r="L28" s="12" t="s">
        <v>26</v>
      </c>
      <c r="M28" s="12">
        <v>0.53900000000000003</v>
      </c>
    </row>
    <row r="29" spans="4:13" ht="15" customHeight="1" x14ac:dyDescent="0.25">
      <c r="D29" s="13" t="s">
        <v>43</v>
      </c>
      <c r="E29" s="12">
        <v>0.84299999999999997</v>
      </c>
      <c r="F29" s="12" t="s">
        <v>25</v>
      </c>
      <c r="G29" s="12" t="s">
        <v>25</v>
      </c>
      <c r="H29" s="12" t="s">
        <v>25</v>
      </c>
      <c r="I29" s="12" t="s">
        <v>26</v>
      </c>
      <c r="J29" s="12">
        <v>0.59899999999999998</v>
      </c>
      <c r="K29" s="12">
        <v>0.59899999999999998</v>
      </c>
      <c r="L29" s="12" t="s">
        <v>26</v>
      </c>
      <c r="M29" s="12">
        <v>0.54800000000000004</v>
      </c>
    </row>
    <row r="30" spans="4:13" ht="14.25" customHeight="1" x14ac:dyDescent="0.25">
      <c r="D30" s="13" t="s">
        <v>44</v>
      </c>
      <c r="E30" s="12">
        <v>2.34</v>
      </c>
      <c r="F30" s="12" t="s">
        <v>25</v>
      </c>
      <c r="G30" s="12" t="s">
        <v>25</v>
      </c>
      <c r="H30" s="12" t="s">
        <v>25</v>
      </c>
      <c r="I30" s="12" t="s">
        <v>26</v>
      </c>
      <c r="J30" s="12">
        <v>0.30499999999999999</v>
      </c>
      <c r="K30" s="12">
        <v>0.30499999999999999</v>
      </c>
      <c r="L30" s="12" t="s">
        <v>26</v>
      </c>
      <c r="M30" s="12">
        <v>0.94699999999999995</v>
      </c>
    </row>
    <row r="31" spans="4:13" ht="15" customHeight="1" x14ac:dyDescent="0.25">
      <c r="D31" s="13" t="s">
        <v>45</v>
      </c>
      <c r="E31" s="12" t="s">
        <v>25</v>
      </c>
      <c r="F31" s="12" t="s">
        <v>25</v>
      </c>
      <c r="G31" s="12" t="s">
        <v>25</v>
      </c>
      <c r="H31" s="12" t="s">
        <v>25</v>
      </c>
      <c r="I31" s="12" t="s">
        <v>26</v>
      </c>
      <c r="J31" s="12" t="s">
        <v>25</v>
      </c>
      <c r="K31" s="12" t="s">
        <v>25</v>
      </c>
      <c r="L31" s="12" t="s">
        <v>26</v>
      </c>
      <c r="M31" s="12">
        <v>1.4510000000000001</v>
      </c>
    </row>
    <row r="32" spans="4:13" ht="14.25" customHeight="1" x14ac:dyDescent="0.25">
      <c r="D32" s="13" t="s">
        <v>46</v>
      </c>
      <c r="E32" s="12">
        <v>0.54500000000000004</v>
      </c>
      <c r="F32" s="12" t="s">
        <v>26</v>
      </c>
      <c r="G32" s="12" t="s">
        <v>25</v>
      </c>
      <c r="H32" s="12" t="s">
        <v>25</v>
      </c>
      <c r="I32" s="12" t="s">
        <v>26</v>
      </c>
      <c r="J32" s="12">
        <v>0.65300000000000002</v>
      </c>
      <c r="K32" s="12" t="s">
        <v>25</v>
      </c>
      <c r="L32" s="12" t="s">
        <v>25</v>
      </c>
      <c r="M32" s="12">
        <v>0.872</v>
      </c>
    </row>
    <row r="33" spans="4:13" ht="15" customHeight="1" x14ac:dyDescent="0.25">
      <c r="D33" s="13" t="s">
        <v>47</v>
      </c>
      <c r="E33" s="12">
        <v>24.056999999999999</v>
      </c>
      <c r="F33" s="12" t="s">
        <v>25</v>
      </c>
      <c r="G33" s="12" t="s">
        <v>25</v>
      </c>
      <c r="H33" s="12" t="s">
        <v>25</v>
      </c>
      <c r="I33" s="12" t="s">
        <v>26</v>
      </c>
      <c r="J33" s="12">
        <v>1.5580000000000001</v>
      </c>
      <c r="K33" s="12">
        <v>1.5580000000000001</v>
      </c>
      <c r="L33" s="12" t="s">
        <v>26</v>
      </c>
      <c r="M33" s="12">
        <v>1.1140000000000001</v>
      </c>
    </row>
    <row r="34" spans="4:13" ht="14.25" customHeight="1" x14ac:dyDescent="0.25">
      <c r="D34" s="13" t="s">
        <v>48</v>
      </c>
      <c r="E34" s="12" t="s">
        <v>25</v>
      </c>
      <c r="F34" s="12" t="s">
        <v>25</v>
      </c>
      <c r="G34" s="12" t="s">
        <v>26</v>
      </c>
      <c r="H34" s="12" t="s">
        <v>26</v>
      </c>
      <c r="I34" s="12" t="s">
        <v>26</v>
      </c>
      <c r="J34" s="12">
        <v>0.66500000000000004</v>
      </c>
      <c r="K34" s="12">
        <v>0.66500000000000004</v>
      </c>
      <c r="L34" s="12" t="s">
        <v>26</v>
      </c>
      <c r="M34" s="12">
        <v>1.8120000000000001</v>
      </c>
    </row>
    <row r="35" spans="4:13" ht="15" customHeight="1" x14ac:dyDescent="0.25">
      <c r="D35" s="13" t="s">
        <v>49</v>
      </c>
      <c r="E35" s="12">
        <v>5.8440000000000003</v>
      </c>
      <c r="F35" s="12" t="s">
        <v>25</v>
      </c>
      <c r="G35" s="12" t="s">
        <v>25</v>
      </c>
      <c r="H35" s="12" t="s">
        <v>25</v>
      </c>
      <c r="I35" s="12" t="s">
        <v>25</v>
      </c>
      <c r="J35" s="12">
        <v>1.0669999999999999</v>
      </c>
      <c r="K35" s="12">
        <v>1.0669999999999999</v>
      </c>
      <c r="L35" s="12" t="s">
        <v>26</v>
      </c>
      <c r="M35" s="12">
        <v>0.78800000000000003</v>
      </c>
    </row>
    <row r="36" spans="4:13" ht="14.25" customHeight="1" x14ac:dyDescent="0.25">
      <c r="D36" s="13" t="s">
        <v>50</v>
      </c>
      <c r="E36" s="12" t="s">
        <v>25</v>
      </c>
      <c r="F36" s="12" t="s">
        <v>25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25</v>
      </c>
      <c r="L36" s="12" t="s">
        <v>26</v>
      </c>
      <c r="M36" s="12">
        <v>0.30599999999999999</v>
      </c>
    </row>
    <row r="37" spans="4:13" ht="15" customHeight="1" x14ac:dyDescent="0.25">
      <c r="D37" s="13" t="s">
        <v>51</v>
      </c>
      <c r="E37" s="12">
        <v>0.97199999999999998</v>
      </c>
      <c r="F37" s="12" t="s">
        <v>26</v>
      </c>
      <c r="G37" s="12">
        <v>0.97199999999999998</v>
      </c>
      <c r="H37" s="12">
        <v>0.97199999999999998</v>
      </c>
      <c r="I37" s="12" t="s">
        <v>26</v>
      </c>
      <c r="J37" s="12">
        <v>0.34399999999999997</v>
      </c>
      <c r="K37" s="12">
        <v>0.34399999999999997</v>
      </c>
      <c r="L37" s="12" t="s">
        <v>26</v>
      </c>
      <c r="M37" s="12">
        <v>1.206</v>
      </c>
    </row>
    <row r="38" spans="4:13" ht="14.25" customHeight="1" x14ac:dyDescent="0.25">
      <c r="D38" s="13" t="s">
        <v>52</v>
      </c>
      <c r="E38" s="12" t="s">
        <v>25</v>
      </c>
      <c r="F38" s="12" t="s">
        <v>25</v>
      </c>
      <c r="G38" s="12" t="s">
        <v>25</v>
      </c>
      <c r="H38" s="12" t="s">
        <v>25</v>
      </c>
      <c r="I38" s="12" t="s">
        <v>26</v>
      </c>
      <c r="J38" s="12" t="s">
        <v>25</v>
      </c>
      <c r="K38" s="12" t="s">
        <v>25</v>
      </c>
      <c r="L38" s="12" t="s">
        <v>26</v>
      </c>
      <c r="M38" s="12">
        <v>0.83899999999999997</v>
      </c>
    </row>
    <row r="39" spans="4:13" ht="15" customHeight="1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4.25" customHeight="1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4.2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4.2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4.2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5.0976562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830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74" t="s">
        <v>0</v>
      </c>
      <c r="E2" s="74"/>
      <c r="F2" s="74"/>
      <c r="G2" s="74"/>
      <c r="H2" s="74"/>
      <c r="I2" s="74"/>
      <c r="J2" s="74"/>
      <c r="K2" s="74"/>
      <c r="L2" s="74"/>
      <c r="M2" s="74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294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295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5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75"/>
      <c r="E7" s="76" t="s">
        <v>12</v>
      </c>
      <c r="F7" s="76" t="s">
        <v>13</v>
      </c>
      <c r="G7" s="76" t="s">
        <v>14</v>
      </c>
      <c r="H7" s="76" t="s">
        <v>15</v>
      </c>
      <c r="I7" s="76" t="s">
        <v>16</v>
      </c>
      <c r="J7" s="76" t="s">
        <v>17</v>
      </c>
      <c r="K7" s="76" t="s">
        <v>18</v>
      </c>
      <c r="L7" s="76" t="s">
        <v>19</v>
      </c>
      <c r="M7" s="76" t="s">
        <v>20</v>
      </c>
    </row>
    <row r="8" spans="4:14" ht="12.75" x14ac:dyDescent="0.2">
      <c r="D8" s="8"/>
      <c r="E8" s="76">
        <v>1</v>
      </c>
      <c r="F8" s="76">
        <v>2</v>
      </c>
      <c r="G8" s="76">
        <v>3</v>
      </c>
      <c r="H8" s="76">
        <v>4</v>
      </c>
      <c r="I8" s="76">
        <v>5</v>
      </c>
      <c r="J8" s="76">
        <v>6</v>
      </c>
      <c r="K8" s="76">
        <v>7</v>
      </c>
      <c r="L8" s="76">
        <v>8</v>
      </c>
      <c r="M8" s="76">
        <v>9</v>
      </c>
    </row>
    <row r="9" spans="4:14" ht="15.75" x14ac:dyDescent="0.25">
      <c r="D9" s="9" t="s">
        <v>21</v>
      </c>
      <c r="E9" s="10">
        <v>29.475000000000001</v>
      </c>
      <c r="F9" s="10">
        <v>22.997</v>
      </c>
      <c r="G9" s="10">
        <v>6.3840000000000003</v>
      </c>
      <c r="H9" s="10">
        <v>5.8579999999999997</v>
      </c>
      <c r="I9" s="10">
        <v>0.52600000000000002</v>
      </c>
      <c r="J9" s="10">
        <v>6.6879999999999997</v>
      </c>
      <c r="K9" s="10">
        <v>6.5529999999999999</v>
      </c>
      <c r="L9" s="10">
        <v>0.13500000000000001</v>
      </c>
      <c r="M9" s="10">
        <v>12.989000000000001</v>
      </c>
    </row>
    <row r="10" spans="4:14" ht="15" customHeight="1" x14ac:dyDescent="0.25">
      <c r="D10" s="11" t="s">
        <v>22</v>
      </c>
      <c r="E10" s="12" t="s">
        <v>25</v>
      </c>
      <c r="F10" s="12" t="s">
        <v>25</v>
      </c>
      <c r="G10" s="12">
        <v>6.3840000000000003</v>
      </c>
      <c r="H10" s="12">
        <v>5.8579999999999997</v>
      </c>
      <c r="I10" s="12">
        <v>0.52600000000000002</v>
      </c>
      <c r="J10" s="12">
        <v>6.6879999999999997</v>
      </c>
      <c r="K10" s="12">
        <v>6.5529999999999999</v>
      </c>
      <c r="L10" s="12">
        <v>0.13500000000000001</v>
      </c>
      <c r="M10" s="12">
        <v>12.989000000000001</v>
      </c>
    </row>
    <row r="11" spans="4:14" ht="15" customHeight="1" x14ac:dyDescent="0.25">
      <c r="D11" s="13" t="s">
        <v>23</v>
      </c>
      <c r="E11" s="12">
        <v>3.762</v>
      </c>
      <c r="F11" s="12" t="s">
        <v>25</v>
      </c>
      <c r="G11" s="12" t="s">
        <v>25</v>
      </c>
      <c r="H11" s="12" t="s">
        <v>25</v>
      </c>
      <c r="I11" s="12" t="s">
        <v>26</v>
      </c>
      <c r="J11" s="12">
        <v>0.57499999999999996</v>
      </c>
      <c r="K11" s="12">
        <v>0.57499999999999996</v>
      </c>
      <c r="L11" s="12" t="s">
        <v>26</v>
      </c>
      <c r="M11" s="12">
        <v>0.50600000000000001</v>
      </c>
    </row>
    <row r="12" spans="4:14" ht="15.75" customHeight="1" x14ac:dyDescent="0.25">
      <c r="D12" s="13" t="s">
        <v>24</v>
      </c>
      <c r="E12" s="12" t="s">
        <v>25</v>
      </c>
      <c r="F12" s="12" t="s">
        <v>25</v>
      </c>
      <c r="G12" s="12" t="s">
        <v>26</v>
      </c>
      <c r="H12" s="12" t="s">
        <v>26</v>
      </c>
      <c r="I12" s="12" t="s">
        <v>26</v>
      </c>
      <c r="J12" s="12" t="s">
        <v>25</v>
      </c>
      <c r="K12" s="12" t="s">
        <v>25</v>
      </c>
      <c r="L12" s="12" t="s">
        <v>26</v>
      </c>
      <c r="M12" s="12">
        <v>0.53700000000000003</v>
      </c>
    </row>
    <row r="13" spans="4:14" ht="15" customHeight="1" x14ac:dyDescent="0.25">
      <c r="D13" s="13" t="s">
        <v>27</v>
      </c>
      <c r="E13" s="12">
        <v>1.214</v>
      </c>
      <c r="F13" s="12" t="s">
        <v>25</v>
      </c>
      <c r="G13" s="12" t="s">
        <v>25</v>
      </c>
      <c r="H13" s="12" t="s">
        <v>25</v>
      </c>
      <c r="I13" s="12" t="s">
        <v>26</v>
      </c>
      <c r="J13" s="12" t="s">
        <v>25</v>
      </c>
      <c r="K13" s="12" t="s">
        <v>25</v>
      </c>
      <c r="L13" s="12" t="s">
        <v>26</v>
      </c>
      <c r="M13" s="12">
        <v>0.27500000000000002</v>
      </c>
    </row>
    <row r="14" spans="4:14" ht="15.75" customHeight="1" x14ac:dyDescent="0.25">
      <c r="D14" s="13" t="s">
        <v>28</v>
      </c>
      <c r="E14" s="12">
        <v>1.52</v>
      </c>
      <c r="F14" s="12" t="s">
        <v>25</v>
      </c>
      <c r="G14" s="12" t="s">
        <v>25</v>
      </c>
      <c r="H14" s="12" t="s">
        <v>26</v>
      </c>
      <c r="I14" s="12" t="s">
        <v>25</v>
      </c>
      <c r="J14" s="12">
        <v>0.29399999999999998</v>
      </c>
      <c r="K14" s="12">
        <v>0.29399999999999998</v>
      </c>
      <c r="L14" s="12" t="s">
        <v>26</v>
      </c>
      <c r="M14" s="12">
        <v>1.5209999999999999</v>
      </c>
    </row>
    <row r="15" spans="4:14" ht="15" customHeight="1" x14ac:dyDescent="0.25">
      <c r="D15" s="13" t="s">
        <v>29</v>
      </c>
      <c r="E15" s="12">
        <v>0.79200000000000004</v>
      </c>
      <c r="F15" s="12" t="s">
        <v>25</v>
      </c>
      <c r="G15" s="12" t="s">
        <v>25</v>
      </c>
      <c r="H15" s="12" t="s">
        <v>25</v>
      </c>
      <c r="I15" s="12" t="s">
        <v>25</v>
      </c>
      <c r="J15" s="12">
        <v>0.29499999999999998</v>
      </c>
      <c r="K15" s="12">
        <v>0.29499999999999998</v>
      </c>
      <c r="L15" s="12" t="s">
        <v>26</v>
      </c>
      <c r="M15" s="12">
        <v>0.188</v>
      </c>
    </row>
    <row r="16" spans="4:14" ht="15.75" customHeight="1" x14ac:dyDescent="0.25">
      <c r="D16" s="13" t="s">
        <v>30</v>
      </c>
      <c r="E16" s="12">
        <v>5.1280000000000001</v>
      </c>
      <c r="F16" s="12">
        <v>4.548</v>
      </c>
      <c r="G16" s="12">
        <v>0.57999999999999996</v>
      </c>
      <c r="H16" s="12" t="s">
        <v>25</v>
      </c>
      <c r="I16" s="12" t="s">
        <v>25</v>
      </c>
      <c r="J16" s="12">
        <v>7.4999999999999997E-2</v>
      </c>
      <c r="K16" s="12">
        <v>7.4999999999999997E-2</v>
      </c>
      <c r="L16" s="12" t="s">
        <v>26</v>
      </c>
      <c r="M16" s="12">
        <v>0.129</v>
      </c>
    </row>
    <row r="17" spans="4:13" ht="1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>
        <v>9.5000000000000001E-2</v>
      </c>
      <c r="K17" s="12" t="s">
        <v>25</v>
      </c>
      <c r="L17" s="12" t="s">
        <v>25</v>
      </c>
      <c r="M17" s="12">
        <v>0.35099999999999998</v>
      </c>
    </row>
    <row r="18" spans="4:13" ht="15.7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>
        <v>0.153</v>
      </c>
      <c r="K18" s="12">
        <v>0.153</v>
      </c>
      <c r="L18" s="12" t="s">
        <v>26</v>
      </c>
      <c r="M18" s="12">
        <v>0.443</v>
      </c>
    </row>
    <row r="19" spans="4:13" ht="15" customHeight="1" x14ac:dyDescent="0.25">
      <c r="D19" s="13" t="s">
        <v>33</v>
      </c>
      <c r="E19" s="12" t="s">
        <v>25</v>
      </c>
      <c r="F19" s="12" t="s">
        <v>26</v>
      </c>
      <c r="G19" s="12" t="s">
        <v>25</v>
      </c>
      <c r="H19" s="12" t="s">
        <v>25</v>
      </c>
      <c r="I19" s="12" t="s">
        <v>26</v>
      </c>
      <c r="J19" s="12">
        <v>0.68400000000000005</v>
      </c>
      <c r="K19" s="12" t="s">
        <v>25</v>
      </c>
      <c r="L19" s="12" t="s">
        <v>25</v>
      </c>
      <c r="M19" s="12">
        <v>0.23899999999999999</v>
      </c>
    </row>
    <row r="20" spans="4:13" ht="15.75" customHeight="1" x14ac:dyDescent="0.25">
      <c r="D20" s="13" t="s">
        <v>34</v>
      </c>
      <c r="E20" s="12">
        <v>2.2959999999999998</v>
      </c>
      <c r="F20" s="12" t="s">
        <v>25</v>
      </c>
      <c r="G20" s="12" t="s">
        <v>25</v>
      </c>
      <c r="H20" s="12" t="s">
        <v>25</v>
      </c>
      <c r="I20" s="12" t="s">
        <v>26</v>
      </c>
      <c r="J20" s="12">
        <v>0.35199999999999998</v>
      </c>
      <c r="K20" s="12">
        <v>0.35199999999999998</v>
      </c>
      <c r="L20" s="12" t="s">
        <v>26</v>
      </c>
      <c r="M20" s="12">
        <v>0.49099999999999999</v>
      </c>
    </row>
    <row r="21" spans="4:13" ht="15" customHeight="1" x14ac:dyDescent="0.25">
      <c r="D21" s="13" t="s">
        <v>35</v>
      </c>
      <c r="E21" s="12" t="s">
        <v>25</v>
      </c>
      <c r="F21" s="12" t="s">
        <v>25</v>
      </c>
      <c r="G21" s="12" t="s">
        <v>26</v>
      </c>
      <c r="H21" s="12" t="s">
        <v>26</v>
      </c>
      <c r="I21" s="12" t="s">
        <v>26</v>
      </c>
      <c r="J21" s="12">
        <v>0.27</v>
      </c>
      <c r="K21" s="12">
        <v>0.27</v>
      </c>
      <c r="L21" s="12" t="s">
        <v>26</v>
      </c>
      <c r="M21" s="12">
        <v>0.82299999999999995</v>
      </c>
    </row>
    <row r="22" spans="4:13" ht="15.75" customHeight="1" x14ac:dyDescent="0.25">
      <c r="D22" s="13" t="s">
        <v>36</v>
      </c>
      <c r="E22" s="12" t="s">
        <v>25</v>
      </c>
      <c r="F22" s="12" t="s">
        <v>25</v>
      </c>
      <c r="G22" s="12" t="s">
        <v>26</v>
      </c>
      <c r="H22" s="12" t="s">
        <v>26</v>
      </c>
      <c r="I22" s="12" t="s">
        <v>26</v>
      </c>
      <c r="J22" s="12" t="s">
        <v>25</v>
      </c>
      <c r="K22" s="12" t="s">
        <v>25</v>
      </c>
      <c r="L22" s="12" t="s">
        <v>26</v>
      </c>
      <c r="M22" s="12">
        <v>0.105</v>
      </c>
    </row>
    <row r="23" spans="4:13" ht="15" customHeight="1" x14ac:dyDescent="0.25">
      <c r="D23" s="13" t="s">
        <v>37</v>
      </c>
      <c r="E23" s="12">
        <v>0.80900000000000005</v>
      </c>
      <c r="F23" s="12" t="s">
        <v>25</v>
      </c>
      <c r="G23" s="12" t="s">
        <v>25</v>
      </c>
      <c r="H23" s="12" t="s">
        <v>25</v>
      </c>
      <c r="I23" s="12" t="s">
        <v>26</v>
      </c>
      <c r="J23" s="12">
        <v>0.51500000000000001</v>
      </c>
      <c r="K23" s="12">
        <v>0.51500000000000001</v>
      </c>
      <c r="L23" s="12" t="s">
        <v>26</v>
      </c>
      <c r="M23" s="12">
        <v>0.35699999999999998</v>
      </c>
    </row>
    <row r="24" spans="4:13" ht="15.75" customHeight="1" x14ac:dyDescent="0.25">
      <c r="D24" s="13" t="s">
        <v>38</v>
      </c>
      <c r="E24" s="12" t="s">
        <v>25</v>
      </c>
      <c r="F24" s="12" t="s">
        <v>25</v>
      </c>
      <c r="G24" s="12" t="s">
        <v>26</v>
      </c>
      <c r="H24" s="12" t="s">
        <v>26</v>
      </c>
      <c r="I24" s="12" t="s">
        <v>26</v>
      </c>
      <c r="J24" s="12">
        <v>0.55900000000000005</v>
      </c>
      <c r="K24" s="12">
        <v>0.55900000000000005</v>
      </c>
      <c r="L24" s="12" t="s">
        <v>26</v>
      </c>
      <c r="M24" s="12">
        <v>0.64700000000000002</v>
      </c>
    </row>
    <row r="25" spans="4:13" ht="15" customHeight="1" x14ac:dyDescent="0.25">
      <c r="D25" s="13" t="s">
        <v>39</v>
      </c>
      <c r="E25" s="12">
        <v>1.306</v>
      </c>
      <c r="F25" s="12" t="s">
        <v>25</v>
      </c>
      <c r="G25" s="12" t="s">
        <v>25</v>
      </c>
      <c r="H25" s="12" t="s">
        <v>25</v>
      </c>
      <c r="I25" s="12" t="s">
        <v>25</v>
      </c>
      <c r="J25" s="12">
        <v>0.35899999999999999</v>
      </c>
      <c r="K25" s="12">
        <v>0.35899999999999999</v>
      </c>
      <c r="L25" s="12" t="s">
        <v>26</v>
      </c>
      <c r="M25" s="12">
        <v>0.32700000000000001</v>
      </c>
    </row>
    <row r="26" spans="4:13" ht="15.75" customHeight="1" x14ac:dyDescent="0.25">
      <c r="D26" s="13" t="s">
        <v>40</v>
      </c>
      <c r="E26" s="12" t="s">
        <v>25</v>
      </c>
      <c r="F26" s="12" t="s">
        <v>25</v>
      </c>
      <c r="G26" s="12" t="s">
        <v>26</v>
      </c>
      <c r="H26" s="12" t="s">
        <v>26</v>
      </c>
      <c r="I26" s="12" t="s">
        <v>26</v>
      </c>
      <c r="J26" s="12">
        <v>0.128</v>
      </c>
      <c r="K26" s="12">
        <v>0.128</v>
      </c>
      <c r="L26" s="12" t="s">
        <v>26</v>
      </c>
      <c r="M26" s="12">
        <v>0.52500000000000002</v>
      </c>
    </row>
    <row r="27" spans="4:13" ht="1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>
        <v>0.221</v>
      </c>
      <c r="K27" s="12">
        <v>0.221</v>
      </c>
      <c r="L27" s="12" t="s">
        <v>26</v>
      </c>
      <c r="M27" s="12">
        <v>0.32500000000000001</v>
      </c>
    </row>
    <row r="28" spans="4:13" ht="15.75" customHeight="1" x14ac:dyDescent="0.25">
      <c r="D28" s="13" t="s">
        <v>42</v>
      </c>
      <c r="E28" s="12" t="s">
        <v>25</v>
      </c>
      <c r="F28" s="12" t="s">
        <v>26</v>
      </c>
      <c r="G28" s="12" t="s">
        <v>25</v>
      </c>
      <c r="H28" s="12" t="s">
        <v>25</v>
      </c>
      <c r="I28" s="12" t="s">
        <v>26</v>
      </c>
      <c r="J28" s="12">
        <v>0.13100000000000001</v>
      </c>
      <c r="K28" s="12">
        <v>0.13100000000000001</v>
      </c>
      <c r="L28" s="12" t="s">
        <v>26</v>
      </c>
      <c r="M28" s="12">
        <v>0.22600000000000001</v>
      </c>
    </row>
    <row r="29" spans="4:13" ht="15" customHeight="1" x14ac:dyDescent="0.25">
      <c r="D29" s="13" t="s">
        <v>43</v>
      </c>
      <c r="E29" s="12" t="s">
        <v>25</v>
      </c>
      <c r="F29" s="12" t="s">
        <v>26</v>
      </c>
      <c r="G29" s="12" t="s">
        <v>25</v>
      </c>
      <c r="H29" s="12" t="s">
        <v>25</v>
      </c>
      <c r="I29" s="12" t="s">
        <v>26</v>
      </c>
      <c r="J29" s="12">
        <v>0.217</v>
      </c>
      <c r="K29" s="12">
        <v>0.217</v>
      </c>
      <c r="L29" s="12" t="s">
        <v>26</v>
      </c>
      <c r="M29" s="12">
        <v>0.318</v>
      </c>
    </row>
    <row r="30" spans="4:13" ht="15.75" customHeight="1" x14ac:dyDescent="0.25">
      <c r="D30" s="13" t="s">
        <v>44</v>
      </c>
      <c r="E30" s="12">
        <v>0.76400000000000001</v>
      </c>
      <c r="F30" s="12" t="s">
        <v>25</v>
      </c>
      <c r="G30" s="12" t="s">
        <v>25</v>
      </c>
      <c r="H30" s="12" t="s">
        <v>25</v>
      </c>
      <c r="I30" s="12" t="s">
        <v>26</v>
      </c>
      <c r="J30" s="12">
        <v>0.17399999999999999</v>
      </c>
      <c r="K30" s="12">
        <v>0.17399999999999999</v>
      </c>
      <c r="L30" s="12" t="s">
        <v>26</v>
      </c>
      <c r="M30" s="12">
        <v>0.59199999999999997</v>
      </c>
    </row>
    <row r="31" spans="4:13" ht="15" customHeight="1" x14ac:dyDescent="0.25">
      <c r="D31" s="13" t="s">
        <v>45</v>
      </c>
      <c r="E31" s="12" t="s">
        <v>25</v>
      </c>
      <c r="F31" s="12" t="s">
        <v>25</v>
      </c>
      <c r="G31" s="12" t="s">
        <v>25</v>
      </c>
      <c r="H31" s="12" t="s">
        <v>25</v>
      </c>
      <c r="I31" s="12" t="s">
        <v>26</v>
      </c>
      <c r="J31" s="12" t="s">
        <v>25</v>
      </c>
      <c r="K31" s="12" t="s">
        <v>25</v>
      </c>
      <c r="L31" s="12" t="s">
        <v>26</v>
      </c>
      <c r="M31" s="12">
        <v>0.80400000000000005</v>
      </c>
    </row>
    <row r="32" spans="4:13" ht="15.75" customHeight="1" x14ac:dyDescent="0.25">
      <c r="D32" s="13" t="s">
        <v>46</v>
      </c>
      <c r="E32" s="12" t="s">
        <v>25</v>
      </c>
      <c r="F32" s="12" t="s">
        <v>26</v>
      </c>
      <c r="G32" s="12" t="s">
        <v>25</v>
      </c>
      <c r="H32" s="12" t="s">
        <v>25</v>
      </c>
      <c r="I32" s="12" t="s">
        <v>26</v>
      </c>
      <c r="J32" s="12">
        <v>0.32100000000000001</v>
      </c>
      <c r="K32" s="12" t="s">
        <v>25</v>
      </c>
      <c r="L32" s="12" t="s">
        <v>25</v>
      </c>
      <c r="M32" s="12">
        <v>0.27100000000000002</v>
      </c>
    </row>
    <row r="33" spans="4:13" ht="15" customHeight="1" x14ac:dyDescent="0.25">
      <c r="D33" s="13" t="s">
        <v>47</v>
      </c>
      <c r="E33" s="12" t="s">
        <v>25</v>
      </c>
      <c r="F33" s="12" t="s">
        <v>25</v>
      </c>
      <c r="G33" s="12" t="s">
        <v>25</v>
      </c>
      <c r="H33" s="12" t="s">
        <v>25</v>
      </c>
      <c r="I33" s="12" t="s">
        <v>26</v>
      </c>
      <c r="J33" s="12">
        <v>0.26800000000000002</v>
      </c>
      <c r="K33" s="12">
        <v>0.26800000000000002</v>
      </c>
      <c r="L33" s="12" t="s">
        <v>26</v>
      </c>
      <c r="M33" s="12">
        <v>0.49199999999999999</v>
      </c>
    </row>
    <row r="34" spans="4:13" ht="15.75" customHeight="1" x14ac:dyDescent="0.25">
      <c r="D34" s="13" t="s">
        <v>48</v>
      </c>
      <c r="E34" s="12" t="s">
        <v>25</v>
      </c>
      <c r="F34" s="12" t="s">
        <v>25</v>
      </c>
      <c r="G34" s="12" t="s">
        <v>26</v>
      </c>
      <c r="H34" s="12" t="s">
        <v>26</v>
      </c>
      <c r="I34" s="12" t="s">
        <v>26</v>
      </c>
      <c r="J34" s="12">
        <v>0.16500000000000001</v>
      </c>
      <c r="K34" s="12">
        <v>0.16500000000000001</v>
      </c>
      <c r="L34" s="12" t="s">
        <v>26</v>
      </c>
      <c r="M34" s="12">
        <v>0.81699999999999995</v>
      </c>
    </row>
    <row r="35" spans="4:13" ht="15" customHeight="1" x14ac:dyDescent="0.25">
      <c r="D35" s="13" t="s">
        <v>49</v>
      </c>
      <c r="E35" s="12" t="s">
        <v>25</v>
      </c>
      <c r="F35" s="12" t="s">
        <v>26</v>
      </c>
      <c r="G35" s="12" t="s">
        <v>25</v>
      </c>
      <c r="H35" s="12" t="s">
        <v>25</v>
      </c>
      <c r="I35" s="12" t="s">
        <v>26</v>
      </c>
      <c r="J35" s="12">
        <v>0.29699999999999999</v>
      </c>
      <c r="K35" s="12">
        <v>0.29699999999999999</v>
      </c>
      <c r="L35" s="12" t="s">
        <v>26</v>
      </c>
      <c r="M35" s="12">
        <v>0.501</v>
      </c>
    </row>
    <row r="36" spans="4:13" ht="15.75" customHeight="1" x14ac:dyDescent="0.25">
      <c r="D36" s="13" t="s">
        <v>50</v>
      </c>
      <c r="E36" s="12" t="s">
        <v>25</v>
      </c>
      <c r="F36" s="12" t="s">
        <v>25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25</v>
      </c>
      <c r="L36" s="12" t="s">
        <v>26</v>
      </c>
      <c r="M36" s="12">
        <v>0.16</v>
      </c>
    </row>
    <row r="37" spans="4:13" ht="15" customHeight="1" x14ac:dyDescent="0.25">
      <c r="D37" s="13" t="s">
        <v>51</v>
      </c>
      <c r="E37" s="12">
        <v>0.54800000000000004</v>
      </c>
      <c r="F37" s="12" t="s">
        <v>26</v>
      </c>
      <c r="G37" s="12">
        <v>0.54800000000000004</v>
      </c>
      <c r="H37" s="12">
        <v>0.54800000000000004</v>
      </c>
      <c r="I37" s="12" t="s">
        <v>26</v>
      </c>
      <c r="J37" s="12">
        <v>0.19700000000000001</v>
      </c>
      <c r="K37" s="12">
        <v>0.19700000000000001</v>
      </c>
      <c r="L37" s="12" t="s">
        <v>26</v>
      </c>
      <c r="M37" s="12">
        <v>0.52400000000000002</v>
      </c>
    </row>
    <row r="38" spans="4:13" ht="15.75" customHeight="1" x14ac:dyDescent="0.25">
      <c r="D38" s="13" t="s">
        <v>52</v>
      </c>
      <c r="E38" s="12" t="s">
        <v>25</v>
      </c>
      <c r="F38" s="12" t="s">
        <v>25</v>
      </c>
      <c r="G38" s="12" t="s">
        <v>26</v>
      </c>
      <c r="H38" s="12" t="s">
        <v>26</v>
      </c>
      <c r="I38" s="12" t="s">
        <v>26</v>
      </c>
      <c r="J38" s="12" t="s">
        <v>25</v>
      </c>
      <c r="K38" s="12" t="s">
        <v>25</v>
      </c>
      <c r="L38" s="12" t="s">
        <v>26</v>
      </c>
      <c r="M38" s="12">
        <v>0.495</v>
      </c>
    </row>
    <row r="39" spans="4:13" ht="15" customHeight="1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customHeight="1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5.7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D1:N45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296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831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77" t="s">
        <v>0</v>
      </c>
      <c r="E2" s="77"/>
      <c r="F2" s="77"/>
      <c r="G2" s="77"/>
      <c r="H2" s="77"/>
      <c r="I2" s="77"/>
      <c r="J2" s="77"/>
      <c r="K2" s="77"/>
      <c r="L2" s="77"/>
      <c r="M2" s="77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294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69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78"/>
      <c r="E7" s="79" t="s">
        <v>12</v>
      </c>
      <c r="F7" s="79" t="s">
        <v>13</v>
      </c>
      <c r="G7" s="79" t="s">
        <v>14</v>
      </c>
      <c r="H7" s="79" t="s">
        <v>15</v>
      </c>
      <c r="I7" s="79" t="s">
        <v>16</v>
      </c>
      <c r="J7" s="79" t="s">
        <v>17</v>
      </c>
      <c r="K7" s="79" t="s">
        <v>18</v>
      </c>
      <c r="L7" s="79" t="s">
        <v>19</v>
      </c>
      <c r="M7" s="79" t="s">
        <v>20</v>
      </c>
    </row>
    <row r="8" spans="4:14" ht="12.75" x14ac:dyDescent="0.2">
      <c r="D8" s="8"/>
      <c r="E8" s="79">
        <v>1</v>
      </c>
      <c r="F8" s="79">
        <v>2</v>
      </c>
      <c r="G8" s="79">
        <v>3</v>
      </c>
      <c r="H8" s="79">
        <v>4</v>
      </c>
      <c r="I8" s="79">
        <v>5</v>
      </c>
      <c r="J8" s="79">
        <v>6</v>
      </c>
      <c r="K8" s="79">
        <v>7</v>
      </c>
      <c r="L8" s="79">
        <v>8</v>
      </c>
      <c r="M8" s="79">
        <v>9</v>
      </c>
    </row>
    <row r="9" spans="4:14" ht="15.75" x14ac:dyDescent="0.25">
      <c r="D9" s="9" t="s">
        <v>21</v>
      </c>
      <c r="E9" s="10">
        <v>54.802</v>
      </c>
      <c r="F9" s="10">
        <v>43.097999999999999</v>
      </c>
      <c r="G9" s="10">
        <v>11.518000000000001</v>
      </c>
      <c r="H9" s="10" t="s">
        <v>25</v>
      </c>
      <c r="I9" s="10" t="s">
        <v>25</v>
      </c>
      <c r="J9" s="10">
        <v>11.183</v>
      </c>
      <c r="K9" s="10">
        <v>10.882999999999999</v>
      </c>
      <c r="L9" s="10">
        <v>0.3</v>
      </c>
      <c r="M9" s="10">
        <v>21.565999999999999</v>
      </c>
    </row>
    <row r="10" spans="4:14" ht="16.5" customHeight="1" x14ac:dyDescent="0.25">
      <c r="D10" s="11" t="s">
        <v>22</v>
      </c>
      <c r="E10" s="12" t="s">
        <v>25</v>
      </c>
      <c r="F10" s="12" t="s">
        <v>25</v>
      </c>
      <c r="G10" s="12">
        <v>11.518000000000001</v>
      </c>
      <c r="H10" s="12" t="s">
        <v>25</v>
      </c>
      <c r="I10" s="12" t="s">
        <v>25</v>
      </c>
      <c r="J10" s="12">
        <v>11.183</v>
      </c>
      <c r="K10" s="12">
        <v>10.882999999999999</v>
      </c>
      <c r="L10" s="12">
        <v>0.3</v>
      </c>
      <c r="M10" s="12">
        <v>21.565999999999999</v>
      </c>
    </row>
    <row r="11" spans="4:14" ht="16.5" customHeight="1" x14ac:dyDescent="0.25">
      <c r="D11" s="13" t="s">
        <v>23</v>
      </c>
      <c r="E11" s="12">
        <v>8.6519999999999992</v>
      </c>
      <c r="F11" s="12" t="s">
        <v>25</v>
      </c>
      <c r="G11" s="12" t="s">
        <v>25</v>
      </c>
      <c r="H11" s="12" t="s">
        <v>25</v>
      </c>
      <c r="I11" s="12" t="s">
        <v>26</v>
      </c>
      <c r="J11" s="12" t="s">
        <v>25</v>
      </c>
      <c r="K11" s="12" t="s">
        <v>25</v>
      </c>
      <c r="L11" s="12" t="s">
        <v>26</v>
      </c>
      <c r="M11" s="12">
        <v>0.90800000000000003</v>
      </c>
    </row>
    <row r="12" spans="4:14" ht="15.75" customHeight="1" x14ac:dyDescent="0.25">
      <c r="D12" s="13" t="s">
        <v>24</v>
      </c>
      <c r="E12" s="12" t="s">
        <v>25</v>
      </c>
      <c r="F12" s="12" t="s">
        <v>25</v>
      </c>
      <c r="G12" s="12" t="s">
        <v>26</v>
      </c>
      <c r="H12" s="12" t="s">
        <v>26</v>
      </c>
      <c r="I12" s="12" t="s">
        <v>26</v>
      </c>
      <c r="J12" s="12" t="s">
        <v>25</v>
      </c>
      <c r="K12" s="12" t="s">
        <v>25</v>
      </c>
      <c r="L12" s="12" t="s">
        <v>26</v>
      </c>
      <c r="M12" s="12">
        <v>0.68799999999999994</v>
      </c>
    </row>
    <row r="13" spans="4:14" ht="16.5" customHeight="1" x14ac:dyDescent="0.25">
      <c r="D13" s="13" t="s">
        <v>27</v>
      </c>
      <c r="E13" s="12">
        <v>2.871</v>
      </c>
      <c r="F13" s="12" t="s">
        <v>25</v>
      </c>
      <c r="G13" s="12" t="s">
        <v>25</v>
      </c>
      <c r="H13" s="12" t="s">
        <v>25</v>
      </c>
      <c r="I13" s="12" t="s">
        <v>26</v>
      </c>
      <c r="J13" s="12" t="s">
        <v>25</v>
      </c>
      <c r="K13" s="12" t="s">
        <v>25</v>
      </c>
      <c r="L13" s="12" t="s">
        <v>26</v>
      </c>
      <c r="M13" s="12">
        <v>0.46100000000000002</v>
      </c>
    </row>
    <row r="14" spans="4:14" ht="15.75" customHeight="1" x14ac:dyDescent="0.25">
      <c r="D14" s="13" t="s">
        <v>28</v>
      </c>
      <c r="E14" s="12">
        <v>2.8620000000000001</v>
      </c>
      <c r="F14" s="12" t="s">
        <v>25</v>
      </c>
      <c r="G14" s="12" t="s">
        <v>25</v>
      </c>
      <c r="H14" s="12" t="s">
        <v>26</v>
      </c>
      <c r="I14" s="12" t="s">
        <v>25</v>
      </c>
      <c r="J14" s="12">
        <v>0.29399999999999998</v>
      </c>
      <c r="K14" s="12">
        <v>0.29399999999999998</v>
      </c>
      <c r="L14" s="12" t="s">
        <v>26</v>
      </c>
      <c r="M14" s="12">
        <v>2.649</v>
      </c>
    </row>
    <row r="15" spans="4:14" ht="16.5" customHeight="1" x14ac:dyDescent="0.25">
      <c r="D15" s="13" t="s">
        <v>29</v>
      </c>
      <c r="E15" s="12" t="s">
        <v>25</v>
      </c>
      <c r="F15" s="12" t="s">
        <v>25</v>
      </c>
      <c r="G15" s="12" t="s">
        <v>26</v>
      </c>
      <c r="H15" s="12" t="s">
        <v>26</v>
      </c>
      <c r="I15" s="12" t="s">
        <v>26</v>
      </c>
      <c r="J15" s="12" t="s">
        <v>25</v>
      </c>
      <c r="K15" s="12" t="s">
        <v>25</v>
      </c>
      <c r="L15" s="12" t="s">
        <v>26</v>
      </c>
      <c r="M15" s="12">
        <v>0.23499999999999999</v>
      </c>
    </row>
    <row r="16" spans="4:14" ht="15.75" customHeight="1" x14ac:dyDescent="0.25">
      <c r="D16" s="13" t="s">
        <v>30</v>
      </c>
      <c r="E16" s="12">
        <v>5.5590000000000002</v>
      </c>
      <c r="F16" s="12" t="s">
        <v>25</v>
      </c>
      <c r="G16" s="12" t="s">
        <v>25</v>
      </c>
      <c r="H16" s="12" t="s">
        <v>25</v>
      </c>
      <c r="I16" s="12" t="s">
        <v>26</v>
      </c>
      <c r="J16" s="12">
        <v>0.06</v>
      </c>
      <c r="K16" s="12">
        <v>0.06</v>
      </c>
      <c r="L16" s="12" t="s">
        <v>26</v>
      </c>
      <c r="M16" s="12">
        <v>0.16500000000000001</v>
      </c>
    </row>
    <row r="17" spans="4:13" ht="16.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>
        <v>0.115</v>
      </c>
      <c r="K17" s="12" t="s">
        <v>25</v>
      </c>
      <c r="L17" s="12" t="s">
        <v>25</v>
      </c>
      <c r="M17" s="12">
        <v>0.42499999999999999</v>
      </c>
    </row>
    <row r="18" spans="4:13" ht="15.7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>
        <v>0.499</v>
      </c>
      <c r="K18" s="12">
        <v>0.499</v>
      </c>
      <c r="L18" s="12" t="s">
        <v>26</v>
      </c>
      <c r="M18" s="12">
        <v>0.76100000000000001</v>
      </c>
    </row>
    <row r="19" spans="4:13" ht="16.5" customHeight="1" x14ac:dyDescent="0.25">
      <c r="D19" s="13" t="s">
        <v>33</v>
      </c>
      <c r="E19" s="12" t="s">
        <v>25</v>
      </c>
      <c r="F19" s="12" t="s">
        <v>26</v>
      </c>
      <c r="G19" s="12" t="s">
        <v>25</v>
      </c>
      <c r="H19" s="12" t="s">
        <v>25</v>
      </c>
      <c r="I19" s="12" t="s">
        <v>26</v>
      </c>
      <c r="J19" s="12">
        <v>1.091</v>
      </c>
      <c r="K19" s="12" t="s">
        <v>25</v>
      </c>
      <c r="L19" s="12" t="s">
        <v>25</v>
      </c>
      <c r="M19" s="12">
        <v>0.34699999999999998</v>
      </c>
    </row>
    <row r="20" spans="4:13" ht="15.75" customHeight="1" x14ac:dyDescent="0.25">
      <c r="D20" s="13" t="s">
        <v>34</v>
      </c>
      <c r="E20" s="12">
        <v>4.9539999999999997</v>
      </c>
      <c r="F20" s="12" t="s">
        <v>25</v>
      </c>
      <c r="G20" s="12" t="s">
        <v>25</v>
      </c>
      <c r="H20" s="12" t="s">
        <v>25</v>
      </c>
      <c r="I20" s="12" t="s">
        <v>26</v>
      </c>
      <c r="J20" s="12">
        <v>0.317</v>
      </c>
      <c r="K20" s="12">
        <v>0.317</v>
      </c>
      <c r="L20" s="12" t="s">
        <v>26</v>
      </c>
      <c r="M20" s="12">
        <v>0.68300000000000005</v>
      </c>
    </row>
    <row r="21" spans="4:13" ht="16.5" customHeight="1" x14ac:dyDescent="0.25">
      <c r="D21" s="13" t="s">
        <v>35</v>
      </c>
      <c r="E21" s="12" t="s">
        <v>25</v>
      </c>
      <c r="F21" s="12" t="s">
        <v>25</v>
      </c>
      <c r="G21" s="12" t="s">
        <v>26</v>
      </c>
      <c r="H21" s="12" t="s">
        <v>26</v>
      </c>
      <c r="I21" s="12" t="s">
        <v>26</v>
      </c>
      <c r="J21" s="12">
        <v>0.27500000000000002</v>
      </c>
      <c r="K21" s="12">
        <v>0.27500000000000002</v>
      </c>
      <c r="L21" s="12" t="s">
        <v>26</v>
      </c>
      <c r="M21" s="12">
        <v>0.96299999999999997</v>
      </c>
    </row>
    <row r="22" spans="4:13" ht="15.75" customHeight="1" x14ac:dyDescent="0.25">
      <c r="D22" s="13" t="s">
        <v>36</v>
      </c>
      <c r="E22" s="12" t="s">
        <v>25</v>
      </c>
      <c r="F22" s="12" t="s">
        <v>25</v>
      </c>
      <c r="G22" s="12" t="s">
        <v>26</v>
      </c>
      <c r="H22" s="12" t="s">
        <v>26</v>
      </c>
      <c r="I22" s="12" t="s">
        <v>26</v>
      </c>
      <c r="J22" s="12" t="s">
        <v>25</v>
      </c>
      <c r="K22" s="12" t="s">
        <v>25</v>
      </c>
      <c r="L22" s="12" t="s">
        <v>26</v>
      </c>
      <c r="M22" s="12">
        <v>0.152</v>
      </c>
    </row>
    <row r="23" spans="4:13" ht="16.5" customHeight="1" x14ac:dyDescent="0.25">
      <c r="D23" s="13" t="s">
        <v>37</v>
      </c>
      <c r="E23" s="12">
        <v>2.6709999999999998</v>
      </c>
      <c r="F23" s="12" t="s">
        <v>25</v>
      </c>
      <c r="G23" s="12" t="s">
        <v>25</v>
      </c>
      <c r="H23" s="12" t="s">
        <v>25</v>
      </c>
      <c r="I23" s="12" t="s">
        <v>26</v>
      </c>
      <c r="J23" s="12">
        <v>1.27</v>
      </c>
      <c r="K23" s="12">
        <v>1.27</v>
      </c>
      <c r="L23" s="12" t="s">
        <v>26</v>
      </c>
      <c r="M23" s="12">
        <v>0.495</v>
      </c>
    </row>
    <row r="24" spans="4:13" ht="15.75" customHeight="1" x14ac:dyDescent="0.25">
      <c r="D24" s="13" t="s">
        <v>38</v>
      </c>
      <c r="E24" s="12" t="s">
        <v>25</v>
      </c>
      <c r="F24" s="12" t="s">
        <v>25</v>
      </c>
      <c r="G24" s="12" t="s">
        <v>25</v>
      </c>
      <c r="H24" s="12" t="s">
        <v>25</v>
      </c>
      <c r="I24" s="12" t="s">
        <v>26</v>
      </c>
      <c r="J24" s="12">
        <v>0.628</v>
      </c>
      <c r="K24" s="12">
        <v>0.628</v>
      </c>
      <c r="L24" s="12" t="s">
        <v>26</v>
      </c>
      <c r="M24" s="12">
        <v>1.0469999999999999</v>
      </c>
    </row>
    <row r="25" spans="4:13" ht="16.5" customHeight="1" x14ac:dyDescent="0.25">
      <c r="D25" s="13" t="s">
        <v>39</v>
      </c>
      <c r="E25" s="12">
        <v>3.4609999999999999</v>
      </c>
      <c r="F25" s="12" t="s">
        <v>25</v>
      </c>
      <c r="G25" s="12" t="s">
        <v>25</v>
      </c>
      <c r="H25" s="12" t="s">
        <v>25</v>
      </c>
      <c r="I25" s="12" t="s">
        <v>25</v>
      </c>
      <c r="J25" s="12">
        <v>0.63500000000000001</v>
      </c>
      <c r="K25" s="12">
        <v>0.63500000000000001</v>
      </c>
      <c r="L25" s="12" t="s">
        <v>26</v>
      </c>
      <c r="M25" s="12">
        <v>0.52</v>
      </c>
    </row>
    <row r="26" spans="4:13" ht="15.75" customHeight="1" x14ac:dyDescent="0.25">
      <c r="D26" s="13" t="s">
        <v>40</v>
      </c>
      <c r="E26" s="12" t="s">
        <v>25</v>
      </c>
      <c r="F26" s="12" t="s">
        <v>25</v>
      </c>
      <c r="G26" s="12" t="s">
        <v>26</v>
      </c>
      <c r="H26" s="12" t="s">
        <v>26</v>
      </c>
      <c r="I26" s="12" t="s">
        <v>26</v>
      </c>
      <c r="J26" s="12">
        <v>0.40899999999999997</v>
      </c>
      <c r="K26" s="12">
        <v>0.40899999999999997</v>
      </c>
      <c r="L26" s="12" t="s">
        <v>26</v>
      </c>
      <c r="M26" s="12">
        <v>1.2569999999999999</v>
      </c>
    </row>
    <row r="27" spans="4:13" ht="16.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>
        <v>0.41099999999999998</v>
      </c>
      <c r="K27" s="12">
        <v>0.41099999999999998</v>
      </c>
      <c r="L27" s="12" t="s">
        <v>26</v>
      </c>
      <c r="M27" s="12">
        <v>0.35899999999999999</v>
      </c>
    </row>
    <row r="28" spans="4:13" ht="15.75" customHeight="1" x14ac:dyDescent="0.25">
      <c r="D28" s="13" t="s">
        <v>42</v>
      </c>
      <c r="E28" s="12" t="s">
        <v>25</v>
      </c>
      <c r="F28" s="12" t="s">
        <v>26</v>
      </c>
      <c r="G28" s="12" t="s">
        <v>25</v>
      </c>
      <c r="H28" s="12" t="s">
        <v>25</v>
      </c>
      <c r="I28" s="12" t="s">
        <v>26</v>
      </c>
      <c r="J28" s="12">
        <v>0.28100000000000003</v>
      </c>
      <c r="K28" s="12">
        <v>0.28100000000000003</v>
      </c>
      <c r="L28" s="12" t="s">
        <v>26</v>
      </c>
      <c r="M28" s="12">
        <v>0.496</v>
      </c>
    </row>
    <row r="29" spans="4:13" ht="16.5" customHeight="1" x14ac:dyDescent="0.25">
      <c r="D29" s="13" t="s">
        <v>43</v>
      </c>
      <c r="E29" s="12">
        <v>0.40899999999999997</v>
      </c>
      <c r="F29" s="12" t="s">
        <v>25</v>
      </c>
      <c r="G29" s="12" t="s">
        <v>25</v>
      </c>
      <c r="H29" s="12" t="s">
        <v>25</v>
      </c>
      <c r="I29" s="12" t="s">
        <v>26</v>
      </c>
      <c r="J29" s="12">
        <v>0.217</v>
      </c>
      <c r="K29" s="12">
        <v>0.217</v>
      </c>
      <c r="L29" s="12" t="s">
        <v>26</v>
      </c>
      <c r="M29" s="12">
        <v>0.504</v>
      </c>
    </row>
    <row r="30" spans="4:13" ht="15.75" customHeight="1" x14ac:dyDescent="0.25">
      <c r="D30" s="13" t="s">
        <v>44</v>
      </c>
      <c r="E30" s="12">
        <v>1.167</v>
      </c>
      <c r="F30" s="12" t="s">
        <v>25</v>
      </c>
      <c r="G30" s="12" t="s">
        <v>25</v>
      </c>
      <c r="H30" s="12" t="s">
        <v>25</v>
      </c>
      <c r="I30" s="12" t="s">
        <v>26</v>
      </c>
      <c r="J30" s="12">
        <v>0.2</v>
      </c>
      <c r="K30" s="12">
        <v>0.2</v>
      </c>
      <c r="L30" s="12" t="s">
        <v>26</v>
      </c>
      <c r="M30" s="12">
        <v>0.92</v>
      </c>
    </row>
    <row r="31" spans="4:13" ht="16.5" customHeight="1" x14ac:dyDescent="0.25">
      <c r="D31" s="13" t="s">
        <v>45</v>
      </c>
      <c r="E31" s="12" t="s">
        <v>25</v>
      </c>
      <c r="F31" s="12" t="s">
        <v>25</v>
      </c>
      <c r="G31" s="12" t="s">
        <v>25</v>
      </c>
      <c r="H31" s="12" t="s">
        <v>25</v>
      </c>
      <c r="I31" s="12" t="s">
        <v>26</v>
      </c>
      <c r="J31" s="12" t="s">
        <v>25</v>
      </c>
      <c r="K31" s="12" t="s">
        <v>25</v>
      </c>
      <c r="L31" s="12" t="s">
        <v>26</v>
      </c>
      <c r="M31" s="12">
        <v>1.139</v>
      </c>
    </row>
    <row r="32" spans="4:13" ht="15.75" customHeight="1" x14ac:dyDescent="0.25">
      <c r="D32" s="13" t="s">
        <v>46</v>
      </c>
      <c r="E32" s="12">
        <v>0.54500000000000004</v>
      </c>
      <c r="F32" s="12" t="s">
        <v>26</v>
      </c>
      <c r="G32" s="12" t="s">
        <v>25</v>
      </c>
      <c r="H32" s="12" t="s">
        <v>25</v>
      </c>
      <c r="I32" s="12" t="s">
        <v>26</v>
      </c>
      <c r="J32" s="12">
        <v>0.61</v>
      </c>
      <c r="K32" s="12" t="s">
        <v>25</v>
      </c>
      <c r="L32" s="12" t="s">
        <v>25</v>
      </c>
      <c r="M32" s="12">
        <v>0.871</v>
      </c>
    </row>
    <row r="33" spans="4:13" ht="16.5" customHeight="1" x14ac:dyDescent="0.25">
      <c r="D33" s="13" t="s">
        <v>47</v>
      </c>
      <c r="E33" s="12">
        <v>0.66200000000000003</v>
      </c>
      <c r="F33" s="12" t="s">
        <v>25</v>
      </c>
      <c r="G33" s="12" t="s">
        <v>25</v>
      </c>
      <c r="H33" s="12" t="s">
        <v>25</v>
      </c>
      <c r="I33" s="12" t="s">
        <v>26</v>
      </c>
      <c r="J33" s="12">
        <v>0.624</v>
      </c>
      <c r="K33" s="12">
        <v>0.624</v>
      </c>
      <c r="L33" s="12" t="s">
        <v>26</v>
      </c>
      <c r="M33" s="12">
        <v>1.044</v>
      </c>
    </row>
    <row r="34" spans="4:13" ht="15.75" customHeight="1" x14ac:dyDescent="0.25">
      <c r="D34" s="13" t="s">
        <v>48</v>
      </c>
      <c r="E34" s="12" t="s">
        <v>25</v>
      </c>
      <c r="F34" s="12" t="s">
        <v>25</v>
      </c>
      <c r="G34" s="12" t="s">
        <v>26</v>
      </c>
      <c r="H34" s="12" t="s">
        <v>26</v>
      </c>
      <c r="I34" s="12" t="s">
        <v>26</v>
      </c>
      <c r="J34" s="12" t="s">
        <v>25</v>
      </c>
      <c r="K34" s="12" t="s">
        <v>25</v>
      </c>
      <c r="L34" s="12" t="s">
        <v>26</v>
      </c>
      <c r="M34" s="12">
        <v>1.8</v>
      </c>
    </row>
    <row r="35" spans="4:13" ht="16.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>
        <v>0.98199999999999998</v>
      </c>
      <c r="K35" s="12">
        <v>0.98199999999999998</v>
      </c>
      <c r="L35" s="12" t="s">
        <v>26</v>
      </c>
      <c r="M35" s="12">
        <v>0.71799999999999997</v>
      </c>
    </row>
    <row r="36" spans="4:13" ht="15.75" customHeight="1" x14ac:dyDescent="0.25">
      <c r="D36" s="13" t="s">
        <v>50</v>
      </c>
      <c r="E36" s="12" t="s">
        <v>25</v>
      </c>
      <c r="F36" s="12" t="s">
        <v>25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25</v>
      </c>
      <c r="L36" s="12" t="s">
        <v>26</v>
      </c>
      <c r="M36" s="12">
        <v>0.27200000000000002</v>
      </c>
    </row>
    <row r="37" spans="4:13" ht="16.5" customHeight="1" x14ac:dyDescent="0.25">
      <c r="D37" s="13" t="s">
        <v>51</v>
      </c>
      <c r="E37" s="12">
        <v>0.69699999999999995</v>
      </c>
      <c r="F37" s="12" t="s">
        <v>26</v>
      </c>
      <c r="G37" s="12">
        <v>0.69699999999999995</v>
      </c>
      <c r="H37" s="12">
        <v>0.69699999999999995</v>
      </c>
      <c r="I37" s="12" t="s">
        <v>26</v>
      </c>
      <c r="J37" s="12">
        <v>0.23599999999999999</v>
      </c>
      <c r="K37" s="12">
        <v>0.23599999999999999</v>
      </c>
      <c r="L37" s="12" t="s">
        <v>26</v>
      </c>
      <c r="M37" s="12">
        <v>0.86799999999999999</v>
      </c>
    </row>
    <row r="38" spans="4:13" ht="15.75" customHeight="1" x14ac:dyDescent="0.25">
      <c r="D38" s="13" t="s">
        <v>52</v>
      </c>
      <c r="E38" s="12" t="s">
        <v>25</v>
      </c>
      <c r="F38" s="12" t="s">
        <v>25</v>
      </c>
      <c r="G38" s="12" t="s">
        <v>25</v>
      </c>
      <c r="H38" s="12" t="s">
        <v>25</v>
      </c>
      <c r="I38" s="12" t="s">
        <v>26</v>
      </c>
      <c r="J38" s="12" t="s">
        <v>25</v>
      </c>
      <c r="K38" s="12" t="s">
        <v>25</v>
      </c>
      <c r="L38" s="12" t="s">
        <v>26</v>
      </c>
      <c r="M38" s="12">
        <v>0.81899999999999995</v>
      </c>
    </row>
    <row r="39" spans="4:13" ht="16.5" customHeight="1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customHeight="1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6.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6.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6.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4.89843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832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77" t="s">
        <v>0</v>
      </c>
      <c r="E2" s="77"/>
      <c r="F2" s="77"/>
      <c r="G2" s="77"/>
      <c r="H2" s="77"/>
      <c r="I2" s="77"/>
      <c r="J2" s="77"/>
      <c r="K2" s="77"/>
      <c r="L2" s="77"/>
      <c r="M2" s="77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296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295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1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78"/>
      <c r="E7" s="79" t="s">
        <v>12</v>
      </c>
      <c r="F7" s="79" t="s">
        <v>13</v>
      </c>
      <c r="G7" s="79" t="s">
        <v>14</v>
      </c>
      <c r="H7" s="79" t="s">
        <v>15</v>
      </c>
      <c r="I7" s="79" t="s">
        <v>16</v>
      </c>
      <c r="J7" s="79" t="s">
        <v>17</v>
      </c>
      <c r="K7" s="79" t="s">
        <v>18</v>
      </c>
      <c r="L7" s="79" t="s">
        <v>19</v>
      </c>
      <c r="M7" s="79" t="s">
        <v>20</v>
      </c>
    </row>
    <row r="8" spans="4:14" ht="12.75" x14ac:dyDescent="0.2">
      <c r="D8" s="8"/>
      <c r="E8" s="79">
        <v>1</v>
      </c>
      <c r="F8" s="79">
        <v>2</v>
      </c>
      <c r="G8" s="79">
        <v>3</v>
      </c>
      <c r="H8" s="79">
        <v>4</v>
      </c>
      <c r="I8" s="79">
        <v>5</v>
      </c>
      <c r="J8" s="79">
        <v>6</v>
      </c>
      <c r="K8" s="79">
        <v>7</v>
      </c>
      <c r="L8" s="79">
        <v>8</v>
      </c>
      <c r="M8" s="79">
        <v>9</v>
      </c>
    </row>
    <row r="9" spans="4:14" ht="15.75" x14ac:dyDescent="0.25">
      <c r="D9" s="9" t="s">
        <v>21</v>
      </c>
      <c r="E9" s="10">
        <v>31.314</v>
      </c>
      <c r="F9" s="10">
        <v>27.949000000000002</v>
      </c>
      <c r="G9" s="10">
        <v>3.3650000000000002</v>
      </c>
      <c r="H9" s="10">
        <v>3.1659999999999999</v>
      </c>
      <c r="I9" s="10">
        <v>0.19900000000000001</v>
      </c>
      <c r="J9" s="10">
        <v>3.427</v>
      </c>
      <c r="K9" s="10">
        <v>3.427</v>
      </c>
      <c r="L9" s="10" t="s">
        <v>26</v>
      </c>
      <c r="M9" s="10" t="s">
        <v>26</v>
      </c>
    </row>
    <row r="10" spans="4:14" ht="16.5" customHeight="1" x14ac:dyDescent="0.25">
      <c r="D10" s="11" t="s">
        <v>22</v>
      </c>
      <c r="E10" s="12">
        <v>31.314</v>
      </c>
      <c r="F10" s="12">
        <v>27.949000000000002</v>
      </c>
      <c r="G10" s="12">
        <v>3.3650000000000002</v>
      </c>
      <c r="H10" s="12">
        <v>3.1659999999999999</v>
      </c>
      <c r="I10" s="12">
        <v>0.19900000000000001</v>
      </c>
      <c r="J10" s="12">
        <v>3.427</v>
      </c>
      <c r="K10" s="12">
        <v>3.427</v>
      </c>
      <c r="L10" s="12" t="s">
        <v>26</v>
      </c>
      <c r="M10" s="12" t="s">
        <v>26</v>
      </c>
    </row>
    <row r="11" spans="4:14" ht="14.2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25</v>
      </c>
      <c r="K11" s="12" t="s">
        <v>25</v>
      </c>
      <c r="L11" s="12" t="s">
        <v>26</v>
      </c>
      <c r="M11" s="12" t="s">
        <v>26</v>
      </c>
    </row>
    <row r="12" spans="4:14" ht="1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 t="s">
        <v>26</v>
      </c>
    </row>
    <row r="13" spans="4:14" ht="14.2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</row>
    <row r="14" spans="4:14" ht="1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25</v>
      </c>
      <c r="K14" s="12" t="s">
        <v>25</v>
      </c>
      <c r="L14" s="12" t="s">
        <v>26</v>
      </c>
      <c r="M14" s="12" t="s">
        <v>26</v>
      </c>
    </row>
    <row r="15" spans="4:14" ht="14.25" customHeight="1" x14ac:dyDescent="0.25">
      <c r="D15" s="13" t="s">
        <v>29</v>
      </c>
      <c r="E15" s="12" t="s">
        <v>25</v>
      </c>
      <c r="F15" s="12" t="s">
        <v>26</v>
      </c>
      <c r="G15" s="12" t="s">
        <v>25</v>
      </c>
      <c r="H15" s="12" t="s">
        <v>25</v>
      </c>
      <c r="I15" s="12" t="s">
        <v>25</v>
      </c>
      <c r="J15" s="12">
        <v>0.61899999999999999</v>
      </c>
      <c r="K15" s="12">
        <v>0.61899999999999999</v>
      </c>
      <c r="L15" s="12" t="s">
        <v>26</v>
      </c>
      <c r="M15" s="12" t="s">
        <v>26</v>
      </c>
    </row>
    <row r="16" spans="4:14" ht="15" customHeight="1" x14ac:dyDescent="0.25">
      <c r="D16" s="13" t="s">
        <v>30</v>
      </c>
      <c r="E16" s="12">
        <v>1.61</v>
      </c>
      <c r="F16" s="12" t="s">
        <v>25</v>
      </c>
      <c r="G16" s="12" t="s">
        <v>25</v>
      </c>
      <c r="H16" s="12" t="s">
        <v>25</v>
      </c>
      <c r="I16" s="12" t="s">
        <v>25</v>
      </c>
      <c r="J16" s="12" t="s">
        <v>25</v>
      </c>
      <c r="K16" s="12" t="s">
        <v>25</v>
      </c>
      <c r="L16" s="12" t="s">
        <v>26</v>
      </c>
      <c r="M16" s="12" t="s">
        <v>26</v>
      </c>
    </row>
    <row r="17" spans="4:13" ht="14.2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25</v>
      </c>
      <c r="K17" s="12" t="s">
        <v>25</v>
      </c>
      <c r="L17" s="12" t="s">
        <v>26</v>
      </c>
      <c r="M17" s="12" t="s">
        <v>26</v>
      </c>
    </row>
    <row r="18" spans="4:13" ht="1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 t="s">
        <v>26</v>
      </c>
    </row>
    <row r="19" spans="4:13" ht="14.25" customHeight="1" x14ac:dyDescent="0.25">
      <c r="D19" s="13" t="s">
        <v>33</v>
      </c>
      <c r="E19" s="12" t="s">
        <v>25</v>
      </c>
      <c r="F19" s="12" t="s">
        <v>26</v>
      </c>
      <c r="G19" s="12" t="s">
        <v>25</v>
      </c>
      <c r="H19" s="12" t="s">
        <v>26</v>
      </c>
      <c r="I19" s="12" t="s">
        <v>25</v>
      </c>
      <c r="J19" s="12">
        <v>0.28899999999999998</v>
      </c>
      <c r="K19" s="12">
        <v>0.28899999999999998</v>
      </c>
      <c r="L19" s="12" t="s">
        <v>26</v>
      </c>
      <c r="M19" s="12" t="s">
        <v>26</v>
      </c>
    </row>
    <row r="20" spans="4:13" ht="1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25</v>
      </c>
      <c r="K20" s="12" t="s">
        <v>25</v>
      </c>
      <c r="L20" s="12" t="s">
        <v>26</v>
      </c>
      <c r="M20" s="12" t="s">
        <v>26</v>
      </c>
    </row>
    <row r="21" spans="4:13" ht="14.25" customHeight="1" x14ac:dyDescent="0.25">
      <c r="D21" s="13" t="s">
        <v>35</v>
      </c>
      <c r="E21" s="12" t="s">
        <v>25</v>
      </c>
      <c r="F21" s="12" t="s">
        <v>25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25</v>
      </c>
      <c r="L21" s="12" t="s">
        <v>26</v>
      </c>
      <c r="M21" s="12" t="s">
        <v>26</v>
      </c>
    </row>
    <row r="22" spans="4:13" ht="1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 t="s">
        <v>26</v>
      </c>
    </row>
    <row r="23" spans="4:13" ht="14.2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 t="s">
        <v>26</v>
      </c>
    </row>
    <row r="24" spans="4:13" ht="1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25</v>
      </c>
      <c r="K24" s="12" t="s">
        <v>25</v>
      </c>
      <c r="L24" s="12" t="s">
        <v>26</v>
      </c>
      <c r="M24" s="12" t="s">
        <v>26</v>
      </c>
    </row>
    <row r="25" spans="4:13" ht="14.2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25</v>
      </c>
      <c r="K25" s="12" t="s">
        <v>25</v>
      </c>
      <c r="L25" s="12" t="s">
        <v>26</v>
      </c>
      <c r="M25" s="12" t="s">
        <v>26</v>
      </c>
    </row>
    <row r="26" spans="4:13" ht="1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25</v>
      </c>
      <c r="L26" s="12" t="s">
        <v>26</v>
      </c>
      <c r="M26" s="12" t="s">
        <v>26</v>
      </c>
    </row>
    <row r="27" spans="4:13" ht="14.2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 t="s">
        <v>26</v>
      </c>
    </row>
    <row r="28" spans="4:13" ht="1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 t="s">
        <v>26</v>
      </c>
    </row>
    <row r="29" spans="4:13" ht="14.2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>
        <v>0.38200000000000001</v>
      </c>
      <c r="K29" s="12">
        <v>0.38200000000000001</v>
      </c>
      <c r="L29" s="12" t="s">
        <v>26</v>
      </c>
      <c r="M29" s="12" t="s">
        <v>26</v>
      </c>
    </row>
    <row r="30" spans="4:13" ht="1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 t="s">
        <v>26</v>
      </c>
    </row>
    <row r="31" spans="4:13" ht="14.25" customHeight="1" x14ac:dyDescent="0.25">
      <c r="D31" s="13" t="s">
        <v>45</v>
      </c>
      <c r="E31" s="12" t="s">
        <v>25</v>
      </c>
      <c r="F31" s="12" t="s">
        <v>26</v>
      </c>
      <c r="G31" s="12" t="s">
        <v>25</v>
      </c>
      <c r="H31" s="12" t="s">
        <v>25</v>
      </c>
      <c r="I31" s="12" t="s">
        <v>26</v>
      </c>
      <c r="J31" s="12" t="s">
        <v>26</v>
      </c>
      <c r="K31" s="12" t="s">
        <v>26</v>
      </c>
      <c r="L31" s="12" t="s">
        <v>26</v>
      </c>
      <c r="M31" s="12" t="s">
        <v>26</v>
      </c>
    </row>
    <row r="32" spans="4:13" ht="1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 t="s">
        <v>26</v>
      </c>
    </row>
    <row r="33" spans="4:13" ht="14.25" customHeight="1" x14ac:dyDescent="0.25">
      <c r="D33" s="13" t="s">
        <v>47</v>
      </c>
      <c r="E33" s="12" t="s">
        <v>25</v>
      </c>
      <c r="F33" s="12" t="s">
        <v>25</v>
      </c>
      <c r="G33" s="12" t="s">
        <v>25</v>
      </c>
      <c r="H33" s="12" t="s">
        <v>25</v>
      </c>
      <c r="I33" s="12" t="s">
        <v>26</v>
      </c>
      <c r="J33" s="12" t="s">
        <v>25</v>
      </c>
      <c r="K33" s="12" t="s">
        <v>25</v>
      </c>
      <c r="L33" s="12" t="s">
        <v>26</v>
      </c>
      <c r="M33" s="12" t="s">
        <v>26</v>
      </c>
    </row>
    <row r="34" spans="4:13" ht="1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25</v>
      </c>
      <c r="K34" s="12" t="s">
        <v>25</v>
      </c>
      <c r="L34" s="12" t="s">
        <v>26</v>
      </c>
      <c r="M34" s="12" t="s">
        <v>26</v>
      </c>
    </row>
    <row r="35" spans="4:13" ht="14.25" customHeight="1" x14ac:dyDescent="0.25">
      <c r="D35" s="13" t="s">
        <v>49</v>
      </c>
      <c r="E35" s="12">
        <v>5.8440000000000003</v>
      </c>
      <c r="F35" s="12" t="s">
        <v>25</v>
      </c>
      <c r="G35" s="12" t="s">
        <v>25</v>
      </c>
      <c r="H35" s="12" t="s">
        <v>25</v>
      </c>
      <c r="I35" s="12" t="s">
        <v>25</v>
      </c>
      <c r="J35" s="12" t="s">
        <v>25</v>
      </c>
      <c r="K35" s="12" t="s">
        <v>25</v>
      </c>
      <c r="L35" s="12" t="s">
        <v>26</v>
      </c>
      <c r="M35" s="12" t="s">
        <v>26</v>
      </c>
    </row>
    <row r="36" spans="4:13" ht="1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 t="s">
        <v>26</v>
      </c>
    </row>
    <row r="37" spans="4:13" ht="14.25" customHeight="1" x14ac:dyDescent="0.25">
      <c r="D37" s="13" t="s">
        <v>51</v>
      </c>
      <c r="E37" s="12" t="s">
        <v>25</v>
      </c>
      <c r="F37" s="12" t="s">
        <v>26</v>
      </c>
      <c r="G37" s="12" t="s">
        <v>25</v>
      </c>
      <c r="H37" s="12" t="s">
        <v>25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26</v>
      </c>
    </row>
    <row r="38" spans="4:13" ht="1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 t="s">
        <v>26</v>
      </c>
    </row>
    <row r="39" spans="4:13" ht="14.2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4.2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4.2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4.2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D1:N45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7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833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77" t="s">
        <v>0</v>
      </c>
      <c r="E2" s="77"/>
      <c r="F2" s="77"/>
      <c r="G2" s="77"/>
      <c r="H2" s="77"/>
      <c r="I2" s="77"/>
      <c r="J2" s="77"/>
      <c r="K2" s="77"/>
      <c r="L2" s="77"/>
      <c r="M2" s="77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296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0.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78"/>
      <c r="E7" s="79" t="s">
        <v>12</v>
      </c>
      <c r="F7" s="79" t="s">
        <v>13</v>
      </c>
      <c r="G7" s="79" t="s">
        <v>14</v>
      </c>
      <c r="H7" s="79" t="s">
        <v>15</v>
      </c>
      <c r="I7" s="79" t="s">
        <v>16</v>
      </c>
      <c r="J7" s="79" t="s">
        <v>17</v>
      </c>
      <c r="K7" s="79" t="s">
        <v>18</v>
      </c>
      <c r="L7" s="79" t="s">
        <v>19</v>
      </c>
      <c r="M7" s="79" t="s">
        <v>20</v>
      </c>
    </row>
    <row r="8" spans="4:14" ht="12.75" x14ac:dyDescent="0.2">
      <c r="D8" s="8"/>
      <c r="E8" s="79">
        <v>1</v>
      </c>
      <c r="F8" s="79">
        <v>2</v>
      </c>
      <c r="G8" s="79">
        <v>3</v>
      </c>
      <c r="H8" s="79">
        <v>4</v>
      </c>
      <c r="I8" s="79">
        <v>5</v>
      </c>
      <c r="J8" s="79">
        <v>6</v>
      </c>
      <c r="K8" s="79">
        <v>7</v>
      </c>
      <c r="L8" s="79">
        <v>8</v>
      </c>
      <c r="M8" s="79">
        <v>9</v>
      </c>
    </row>
    <row r="9" spans="4:14" ht="15.75" x14ac:dyDescent="0.25">
      <c r="D9" s="9" t="s">
        <v>21</v>
      </c>
      <c r="E9" s="10">
        <v>2207.4</v>
      </c>
      <c r="F9" s="10">
        <v>2019.5450000000001</v>
      </c>
      <c r="G9" s="10">
        <v>187.85499999999999</v>
      </c>
      <c r="H9" s="10">
        <v>18.21</v>
      </c>
      <c r="I9" s="10">
        <v>169.64500000000001</v>
      </c>
      <c r="J9" s="10">
        <v>0.255</v>
      </c>
      <c r="K9" s="10" t="s">
        <v>25</v>
      </c>
      <c r="L9" s="10" t="s">
        <v>25</v>
      </c>
      <c r="M9" s="10">
        <v>25.117000000000001</v>
      </c>
    </row>
    <row r="10" spans="4:14" ht="15.75" customHeight="1" x14ac:dyDescent="0.25">
      <c r="D10" s="11" t="s">
        <v>22</v>
      </c>
      <c r="E10" s="12">
        <v>2207.4</v>
      </c>
      <c r="F10" s="12">
        <v>2019.5450000000001</v>
      </c>
      <c r="G10" s="12">
        <v>187.85499999999999</v>
      </c>
      <c r="H10" s="12">
        <v>18.21</v>
      </c>
      <c r="I10" s="12">
        <v>169.64500000000001</v>
      </c>
      <c r="J10" s="12">
        <v>0.255</v>
      </c>
      <c r="K10" s="12" t="s">
        <v>25</v>
      </c>
      <c r="L10" s="12" t="s">
        <v>25</v>
      </c>
      <c r="M10" s="12">
        <v>25.117000000000001</v>
      </c>
    </row>
    <row r="11" spans="4:14" ht="16.5" customHeight="1" x14ac:dyDescent="0.25">
      <c r="D11" s="13" t="s">
        <v>23</v>
      </c>
      <c r="E11" s="12" t="s">
        <v>25</v>
      </c>
      <c r="F11" s="12" t="s">
        <v>25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1.8360000000000001</v>
      </c>
    </row>
    <row r="12" spans="4:14" ht="15.75" customHeight="1" x14ac:dyDescent="0.25">
      <c r="D12" s="13" t="s">
        <v>24</v>
      </c>
      <c r="E12" s="12" t="s">
        <v>25</v>
      </c>
      <c r="F12" s="12" t="s">
        <v>25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1.8839999999999999</v>
      </c>
    </row>
    <row r="13" spans="4:14" ht="16.5" customHeight="1" x14ac:dyDescent="0.25">
      <c r="D13" s="13" t="s">
        <v>27</v>
      </c>
      <c r="E13" s="12" t="s">
        <v>25</v>
      </c>
      <c r="F13" s="12" t="s">
        <v>25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1.5</v>
      </c>
    </row>
    <row r="14" spans="4:14" ht="15.7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1.016</v>
      </c>
    </row>
    <row r="15" spans="4:14" ht="16.5" customHeight="1" x14ac:dyDescent="0.25">
      <c r="D15" s="13" t="s">
        <v>29</v>
      </c>
      <c r="E15" s="12" t="s">
        <v>25</v>
      </c>
      <c r="F15" s="12" t="s">
        <v>25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0.29099999999999998</v>
      </c>
    </row>
    <row r="16" spans="4:14" ht="15.75" customHeight="1" x14ac:dyDescent="0.25">
      <c r="D16" s="13" t="s">
        <v>30</v>
      </c>
      <c r="E16" s="12" t="s">
        <v>25</v>
      </c>
      <c r="F16" s="12" t="s">
        <v>25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0.09</v>
      </c>
    </row>
    <row r="17" spans="4:13" ht="16.5" customHeight="1" x14ac:dyDescent="0.25">
      <c r="D17" s="13" t="s">
        <v>31</v>
      </c>
      <c r="E17" s="12" t="s">
        <v>25</v>
      </c>
      <c r="F17" s="12" t="s">
        <v>25</v>
      </c>
      <c r="G17" s="12" t="s">
        <v>25</v>
      </c>
      <c r="H17" s="12" t="s">
        <v>26</v>
      </c>
      <c r="I17" s="12" t="s">
        <v>25</v>
      </c>
      <c r="J17" s="12" t="s">
        <v>25</v>
      </c>
      <c r="K17" s="12" t="s">
        <v>26</v>
      </c>
      <c r="L17" s="12" t="s">
        <v>25</v>
      </c>
      <c r="M17" s="12">
        <v>0.17899999999999999</v>
      </c>
    </row>
    <row r="18" spans="4:13" ht="15.7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0.73599999999999999</v>
      </c>
    </row>
    <row r="19" spans="4:13" ht="16.5" customHeight="1" x14ac:dyDescent="0.25">
      <c r="D19" s="13" t="s">
        <v>33</v>
      </c>
      <c r="E19" s="12" t="s">
        <v>25</v>
      </c>
      <c r="F19" s="12" t="s">
        <v>25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7.0999999999999994E-2</v>
      </c>
    </row>
    <row r="20" spans="4:13" ht="15.75" customHeight="1" x14ac:dyDescent="0.25">
      <c r="D20" s="13" t="s">
        <v>34</v>
      </c>
      <c r="E20" s="12" t="s">
        <v>25</v>
      </c>
      <c r="F20" s="12" t="s">
        <v>25</v>
      </c>
      <c r="G20" s="12" t="s">
        <v>25</v>
      </c>
      <c r="H20" s="12" t="s">
        <v>26</v>
      </c>
      <c r="I20" s="12" t="s">
        <v>25</v>
      </c>
      <c r="J20" s="12" t="s">
        <v>26</v>
      </c>
      <c r="K20" s="12" t="s">
        <v>26</v>
      </c>
      <c r="L20" s="12" t="s">
        <v>26</v>
      </c>
      <c r="M20" s="12">
        <v>0.753</v>
      </c>
    </row>
    <row r="21" spans="4:13" ht="16.5" customHeight="1" x14ac:dyDescent="0.25">
      <c r="D21" s="13" t="s">
        <v>35</v>
      </c>
      <c r="E21" s="12" t="s">
        <v>25</v>
      </c>
      <c r="F21" s="12" t="s">
        <v>25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0.91200000000000003</v>
      </c>
    </row>
    <row r="22" spans="4:13" ht="15.7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0.377</v>
      </c>
    </row>
    <row r="23" spans="4:13" ht="16.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1.248</v>
      </c>
    </row>
    <row r="24" spans="4:13" ht="15.75" customHeight="1" x14ac:dyDescent="0.25">
      <c r="D24" s="13" t="s">
        <v>38</v>
      </c>
      <c r="E24" s="12" t="s">
        <v>25</v>
      </c>
      <c r="F24" s="12" t="s">
        <v>26</v>
      </c>
      <c r="G24" s="12" t="s">
        <v>25</v>
      </c>
      <c r="H24" s="12" t="s">
        <v>25</v>
      </c>
      <c r="I24" s="12" t="s">
        <v>25</v>
      </c>
      <c r="J24" s="12" t="s">
        <v>25</v>
      </c>
      <c r="K24" s="12" t="s">
        <v>26</v>
      </c>
      <c r="L24" s="12" t="s">
        <v>25</v>
      </c>
      <c r="M24" s="12">
        <v>0.36299999999999999</v>
      </c>
    </row>
    <row r="25" spans="4:13" ht="16.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25</v>
      </c>
      <c r="K25" s="12" t="s">
        <v>25</v>
      </c>
      <c r="L25" s="12" t="s">
        <v>26</v>
      </c>
      <c r="M25" s="12">
        <v>1.7929999999999999</v>
      </c>
    </row>
    <row r="26" spans="4:13" ht="15.75" customHeight="1" x14ac:dyDescent="0.25">
      <c r="D26" s="13" t="s">
        <v>40</v>
      </c>
      <c r="E26" s="12" t="s">
        <v>25</v>
      </c>
      <c r="F26" s="12" t="s">
        <v>25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1.667</v>
      </c>
    </row>
    <row r="27" spans="4:13" ht="16.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>
        <v>0.51300000000000001</v>
      </c>
    </row>
    <row r="28" spans="4:13" ht="15.75" customHeight="1" x14ac:dyDescent="0.25">
      <c r="D28" s="13" t="s">
        <v>42</v>
      </c>
      <c r="E28" s="12" t="s">
        <v>25</v>
      </c>
      <c r="F28" s="12" t="s">
        <v>25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0.499</v>
      </c>
    </row>
    <row r="29" spans="4:13" ht="16.5" customHeight="1" x14ac:dyDescent="0.25">
      <c r="D29" s="13" t="s">
        <v>43</v>
      </c>
      <c r="E29" s="12" t="s">
        <v>25</v>
      </c>
      <c r="F29" s="12" t="s">
        <v>25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0.41699999999999998</v>
      </c>
    </row>
    <row r="30" spans="4:13" ht="15.75" customHeight="1" x14ac:dyDescent="0.25">
      <c r="D30" s="13" t="s">
        <v>44</v>
      </c>
      <c r="E30" s="12" t="s">
        <v>25</v>
      </c>
      <c r="F30" s="12" t="s">
        <v>25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1.7110000000000001</v>
      </c>
    </row>
    <row r="31" spans="4:13" ht="16.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1.71</v>
      </c>
    </row>
    <row r="32" spans="4:13" ht="15.7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0.49</v>
      </c>
    </row>
    <row r="33" spans="4:13" ht="16.5" customHeight="1" x14ac:dyDescent="0.25">
      <c r="D33" s="13" t="s">
        <v>47</v>
      </c>
      <c r="E33" s="12" t="s">
        <v>25</v>
      </c>
      <c r="F33" s="12" t="s">
        <v>25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0.84599999999999997</v>
      </c>
    </row>
    <row r="34" spans="4:13" ht="15.75" customHeight="1" x14ac:dyDescent="0.25">
      <c r="D34" s="13" t="s">
        <v>48</v>
      </c>
      <c r="E34" s="12" t="s">
        <v>25</v>
      </c>
      <c r="F34" s="12" t="s">
        <v>26</v>
      </c>
      <c r="G34" s="12" t="s">
        <v>25</v>
      </c>
      <c r="H34" s="12" t="s">
        <v>25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0.93400000000000005</v>
      </c>
    </row>
    <row r="35" spans="4:13" ht="16.5" customHeight="1" x14ac:dyDescent="0.25">
      <c r="D35" s="13" t="s">
        <v>49</v>
      </c>
      <c r="E35" s="12" t="s">
        <v>25</v>
      </c>
      <c r="F35" s="12" t="s">
        <v>25</v>
      </c>
      <c r="G35" s="12" t="s">
        <v>25</v>
      </c>
      <c r="H35" s="12" t="s">
        <v>25</v>
      </c>
      <c r="I35" s="12" t="s">
        <v>26</v>
      </c>
      <c r="J35" s="12" t="s">
        <v>25</v>
      </c>
      <c r="K35" s="12" t="s">
        <v>25</v>
      </c>
      <c r="L35" s="12" t="s">
        <v>26</v>
      </c>
      <c r="M35" s="12">
        <v>7.2999999999999995E-2</v>
      </c>
    </row>
    <row r="36" spans="4:13" ht="15.75" customHeight="1" x14ac:dyDescent="0.25">
      <c r="D36" s="13" t="s">
        <v>50</v>
      </c>
      <c r="E36" s="12" t="s">
        <v>25</v>
      </c>
      <c r="F36" s="12" t="s">
        <v>25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1.351</v>
      </c>
    </row>
    <row r="37" spans="4:13" ht="16.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0.56599999999999995</v>
      </c>
    </row>
    <row r="38" spans="4:13" ht="15.7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1.2909999999999999</v>
      </c>
    </row>
    <row r="39" spans="4:13" ht="16.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6.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6.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6.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D1:N45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5976562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834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0" t="s">
        <v>0</v>
      </c>
      <c r="E2" s="80"/>
      <c r="F2" s="80"/>
      <c r="G2" s="80"/>
      <c r="H2" s="80"/>
      <c r="I2" s="80"/>
      <c r="J2" s="80"/>
      <c r="K2" s="80"/>
      <c r="L2" s="80"/>
      <c r="M2" s="80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59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6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4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1"/>
      <c r="E7" s="82" t="s">
        <v>12</v>
      </c>
      <c r="F7" s="82" t="s">
        <v>13</v>
      </c>
      <c r="G7" s="82" t="s">
        <v>14</v>
      </c>
      <c r="H7" s="82" t="s">
        <v>15</v>
      </c>
      <c r="I7" s="82" t="s">
        <v>16</v>
      </c>
      <c r="J7" s="82" t="s">
        <v>17</v>
      </c>
      <c r="K7" s="82" t="s">
        <v>18</v>
      </c>
      <c r="L7" s="82" t="s">
        <v>19</v>
      </c>
      <c r="M7" s="82" t="s">
        <v>20</v>
      </c>
    </row>
    <row r="8" spans="4:14" ht="12.75" x14ac:dyDescent="0.2">
      <c r="D8" s="8"/>
      <c r="E8" s="82">
        <v>1</v>
      </c>
      <c r="F8" s="82">
        <v>2</v>
      </c>
      <c r="G8" s="82">
        <v>3</v>
      </c>
      <c r="H8" s="82">
        <v>4</v>
      </c>
      <c r="I8" s="82">
        <v>5</v>
      </c>
      <c r="J8" s="82">
        <v>6</v>
      </c>
      <c r="K8" s="82">
        <v>7</v>
      </c>
      <c r="L8" s="82">
        <v>8</v>
      </c>
      <c r="M8" s="82">
        <v>9</v>
      </c>
    </row>
    <row r="9" spans="4:14" ht="15.75" x14ac:dyDescent="0.25">
      <c r="D9" s="9" t="s">
        <v>21</v>
      </c>
      <c r="E9" s="10">
        <v>60.006999999999998</v>
      </c>
      <c r="F9" s="10">
        <v>56.000999999999998</v>
      </c>
      <c r="G9" s="10">
        <v>4.0060000000000002</v>
      </c>
      <c r="H9" s="10" t="s">
        <v>25</v>
      </c>
      <c r="I9" s="10" t="s">
        <v>25</v>
      </c>
      <c r="J9" s="10">
        <v>9.6270000000000007</v>
      </c>
      <c r="K9" s="10">
        <v>9.5549999999999997</v>
      </c>
      <c r="L9" s="10">
        <v>7.1999999999999995E-2</v>
      </c>
      <c r="M9" s="10">
        <v>36.588999999999999</v>
      </c>
    </row>
    <row r="10" spans="4:14" ht="15.75" customHeight="1" x14ac:dyDescent="0.25">
      <c r="D10" s="11" t="s">
        <v>22</v>
      </c>
      <c r="E10" s="12">
        <v>60.006999999999998</v>
      </c>
      <c r="F10" s="12">
        <v>56.000999999999998</v>
      </c>
      <c r="G10" s="12">
        <v>4.0060000000000002</v>
      </c>
      <c r="H10" s="12" t="s">
        <v>25</v>
      </c>
      <c r="I10" s="12" t="s">
        <v>25</v>
      </c>
      <c r="J10" s="12">
        <v>9.6270000000000007</v>
      </c>
      <c r="K10" s="12">
        <v>9.5549999999999997</v>
      </c>
      <c r="L10" s="12">
        <v>7.1999999999999995E-2</v>
      </c>
      <c r="M10" s="12">
        <v>36.588999999999999</v>
      </c>
    </row>
    <row r="11" spans="4:14" ht="14.25" customHeight="1" x14ac:dyDescent="0.25">
      <c r="D11" s="13" t="s">
        <v>23</v>
      </c>
      <c r="E11" s="12" t="s">
        <v>25</v>
      </c>
      <c r="F11" s="12" t="s">
        <v>26</v>
      </c>
      <c r="G11" s="12" t="s">
        <v>25</v>
      </c>
      <c r="H11" s="12" t="s">
        <v>25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0.42199999999999999</v>
      </c>
    </row>
    <row r="12" spans="4:14" ht="14.2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1.413</v>
      </c>
    </row>
    <row r="13" spans="4:14" ht="14.2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25</v>
      </c>
      <c r="K13" s="12" t="s">
        <v>25</v>
      </c>
      <c r="L13" s="12" t="s">
        <v>26</v>
      </c>
      <c r="M13" s="12">
        <v>0.27100000000000002</v>
      </c>
    </row>
    <row r="14" spans="4:14" ht="14.25" customHeight="1" x14ac:dyDescent="0.25">
      <c r="D14" s="13" t="s">
        <v>28</v>
      </c>
      <c r="E14" s="12" t="s">
        <v>25</v>
      </c>
      <c r="F14" s="12" t="s">
        <v>25</v>
      </c>
      <c r="G14" s="12" t="s">
        <v>25</v>
      </c>
      <c r="H14" s="12" t="s">
        <v>26</v>
      </c>
      <c r="I14" s="12" t="s">
        <v>25</v>
      </c>
      <c r="J14" s="12">
        <v>1.575</v>
      </c>
      <c r="K14" s="12">
        <v>1.575</v>
      </c>
      <c r="L14" s="12" t="s">
        <v>26</v>
      </c>
      <c r="M14" s="12">
        <v>5.0999999999999996</v>
      </c>
    </row>
    <row r="15" spans="4:14" ht="14.2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25</v>
      </c>
      <c r="K15" s="12" t="s">
        <v>25</v>
      </c>
      <c r="L15" s="12" t="s">
        <v>26</v>
      </c>
      <c r="M15" s="12">
        <v>1.117</v>
      </c>
    </row>
    <row r="16" spans="4:14" ht="14.25" customHeight="1" x14ac:dyDescent="0.25">
      <c r="D16" s="13" t="s">
        <v>30</v>
      </c>
      <c r="E16" s="12" t="s">
        <v>25</v>
      </c>
      <c r="F16" s="12" t="s">
        <v>25</v>
      </c>
      <c r="G16" s="12" t="s">
        <v>25</v>
      </c>
      <c r="H16" s="12" t="s">
        <v>25</v>
      </c>
      <c r="I16" s="12" t="s">
        <v>26</v>
      </c>
      <c r="J16" s="12" t="s">
        <v>25</v>
      </c>
      <c r="K16" s="12" t="s">
        <v>25</v>
      </c>
      <c r="L16" s="12" t="s">
        <v>26</v>
      </c>
      <c r="M16" s="12">
        <v>0.27800000000000002</v>
      </c>
    </row>
    <row r="17" spans="4:13" ht="14.2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1.0009999999999999</v>
      </c>
    </row>
    <row r="18" spans="4:13" ht="14.25" customHeight="1" x14ac:dyDescent="0.25">
      <c r="D18" s="13" t="s">
        <v>32</v>
      </c>
      <c r="E18" s="12" t="s">
        <v>25</v>
      </c>
      <c r="F18" s="12" t="s">
        <v>25</v>
      </c>
      <c r="G18" s="12" t="s">
        <v>26</v>
      </c>
      <c r="H18" s="12" t="s">
        <v>26</v>
      </c>
      <c r="I18" s="12" t="s">
        <v>26</v>
      </c>
      <c r="J18" s="12" t="s">
        <v>25</v>
      </c>
      <c r="K18" s="12" t="s">
        <v>25</v>
      </c>
      <c r="L18" s="12" t="s">
        <v>26</v>
      </c>
      <c r="M18" s="12">
        <v>1.095</v>
      </c>
    </row>
    <row r="19" spans="4:13" ht="14.25" customHeight="1" x14ac:dyDescent="0.25">
      <c r="D19" s="13" t="s">
        <v>33</v>
      </c>
      <c r="E19" s="12" t="s">
        <v>25</v>
      </c>
      <c r="F19" s="12" t="s">
        <v>26</v>
      </c>
      <c r="G19" s="12" t="s">
        <v>25</v>
      </c>
      <c r="H19" s="12" t="s">
        <v>25</v>
      </c>
      <c r="I19" s="12" t="s">
        <v>26</v>
      </c>
      <c r="J19" s="12">
        <v>1.0860000000000001</v>
      </c>
      <c r="K19" s="12" t="s">
        <v>25</v>
      </c>
      <c r="L19" s="12" t="s">
        <v>25</v>
      </c>
      <c r="M19" s="12">
        <v>1.6439999999999999</v>
      </c>
    </row>
    <row r="20" spans="4:13" ht="14.2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0.42899999999999999</v>
      </c>
    </row>
    <row r="21" spans="4:13" ht="14.25" customHeight="1" x14ac:dyDescent="0.25">
      <c r="D21" s="13" t="s">
        <v>35</v>
      </c>
      <c r="E21" s="12" t="s">
        <v>25</v>
      </c>
      <c r="F21" s="12" t="s">
        <v>25</v>
      </c>
      <c r="G21" s="12" t="s">
        <v>26</v>
      </c>
      <c r="H21" s="12" t="s">
        <v>26</v>
      </c>
      <c r="I21" s="12" t="s">
        <v>26</v>
      </c>
      <c r="J21" s="12">
        <v>1.103</v>
      </c>
      <c r="K21" s="12" t="s">
        <v>25</v>
      </c>
      <c r="L21" s="12" t="s">
        <v>25</v>
      </c>
      <c r="M21" s="12">
        <v>1.393</v>
      </c>
    </row>
    <row r="22" spans="4:13" ht="14.25" customHeight="1" x14ac:dyDescent="0.25">
      <c r="D22" s="13" t="s">
        <v>36</v>
      </c>
      <c r="E22" s="12" t="s">
        <v>25</v>
      </c>
      <c r="F22" s="12" t="s">
        <v>25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0.49</v>
      </c>
    </row>
    <row r="23" spans="4:13" ht="14.25" customHeight="1" x14ac:dyDescent="0.25">
      <c r="D23" s="13" t="s">
        <v>37</v>
      </c>
      <c r="E23" s="12" t="s">
        <v>25</v>
      </c>
      <c r="F23" s="12" t="s">
        <v>26</v>
      </c>
      <c r="G23" s="12" t="s">
        <v>25</v>
      </c>
      <c r="H23" s="12" t="s">
        <v>25</v>
      </c>
      <c r="I23" s="12" t="s">
        <v>26</v>
      </c>
      <c r="J23" s="12">
        <v>0.17499999999999999</v>
      </c>
      <c r="K23" s="12">
        <v>0.17499999999999999</v>
      </c>
      <c r="L23" s="12" t="s">
        <v>26</v>
      </c>
      <c r="M23" s="12">
        <v>1.0249999999999999</v>
      </c>
    </row>
    <row r="24" spans="4:13" ht="14.2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>
        <v>0.78</v>
      </c>
      <c r="K24" s="12" t="s">
        <v>25</v>
      </c>
      <c r="L24" s="12" t="s">
        <v>25</v>
      </c>
      <c r="M24" s="12">
        <v>2.5329999999999999</v>
      </c>
    </row>
    <row r="25" spans="4:13" ht="14.2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>
        <v>0.72499999999999998</v>
      </c>
      <c r="K25" s="12">
        <v>0.72499999999999998</v>
      </c>
      <c r="L25" s="12" t="s">
        <v>26</v>
      </c>
      <c r="M25" s="12">
        <v>1.139</v>
      </c>
    </row>
    <row r="26" spans="4:13" ht="14.2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>
        <v>0.17899999999999999</v>
      </c>
      <c r="K26" s="12">
        <v>0.17899999999999999</v>
      </c>
      <c r="L26" s="12" t="s">
        <v>26</v>
      </c>
      <c r="M26" s="12">
        <v>1.1879999999999999</v>
      </c>
    </row>
    <row r="27" spans="4:13" ht="14.2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>
        <v>0.46400000000000002</v>
      </c>
    </row>
    <row r="28" spans="4:13" ht="14.2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0.90600000000000003</v>
      </c>
    </row>
    <row r="29" spans="4:13" ht="14.25" customHeight="1" x14ac:dyDescent="0.25">
      <c r="D29" s="13" t="s">
        <v>43</v>
      </c>
      <c r="E29" s="12" t="s">
        <v>25</v>
      </c>
      <c r="F29" s="12" t="s">
        <v>26</v>
      </c>
      <c r="G29" s="12" t="s">
        <v>25</v>
      </c>
      <c r="H29" s="12" t="s">
        <v>25</v>
      </c>
      <c r="I29" s="12" t="s">
        <v>26</v>
      </c>
      <c r="J29" s="12">
        <v>0.30399999999999999</v>
      </c>
      <c r="K29" s="12">
        <v>0.30399999999999999</v>
      </c>
      <c r="L29" s="12" t="s">
        <v>26</v>
      </c>
      <c r="M29" s="12">
        <v>1.2849999999999999</v>
      </c>
    </row>
    <row r="30" spans="4:13" ht="14.2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>
        <v>0.17799999999999999</v>
      </c>
      <c r="K30" s="12">
        <v>0.17799999999999999</v>
      </c>
      <c r="L30" s="12" t="s">
        <v>26</v>
      </c>
      <c r="M30" s="12">
        <v>2.2589999999999999</v>
      </c>
    </row>
    <row r="31" spans="4:13" ht="14.25" customHeight="1" x14ac:dyDescent="0.25">
      <c r="D31" s="13" t="s">
        <v>45</v>
      </c>
      <c r="E31" s="12" t="s">
        <v>25</v>
      </c>
      <c r="F31" s="12" t="s">
        <v>26</v>
      </c>
      <c r="G31" s="12" t="s">
        <v>25</v>
      </c>
      <c r="H31" s="12" t="s">
        <v>25</v>
      </c>
      <c r="I31" s="12" t="s">
        <v>26</v>
      </c>
      <c r="J31" s="12" t="s">
        <v>25</v>
      </c>
      <c r="K31" s="12" t="s">
        <v>25</v>
      </c>
      <c r="L31" s="12" t="s">
        <v>26</v>
      </c>
      <c r="M31" s="12">
        <v>1.877</v>
      </c>
    </row>
    <row r="32" spans="4:13" ht="14.2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>
        <v>0.60799999999999998</v>
      </c>
      <c r="K32" s="12">
        <v>0.60799999999999998</v>
      </c>
      <c r="L32" s="12" t="s">
        <v>26</v>
      </c>
      <c r="M32" s="12">
        <v>1.575</v>
      </c>
    </row>
    <row r="33" spans="4:13" ht="14.25" customHeight="1" x14ac:dyDescent="0.25">
      <c r="D33" s="13" t="s">
        <v>47</v>
      </c>
      <c r="E33" s="12" t="s">
        <v>25</v>
      </c>
      <c r="F33" s="12" t="s">
        <v>25</v>
      </c>
      <c r="G33" s="12" t="s">
        <v>25</v>
      </c>
      <c r="H33" s="12" t="s">
        <v>25</v>
      </c>
      <c r="I33" s="12" t="s">
        <v>26</v>
      </c>
      <c r="J33" s="12" t="s">
        <v>25</v>
      </c>
      <c r="K33" s="12" t="s">
        <v>25</v>
      </c>
      <c r="L33" s="12" t="s">
        <v>26</v>
      </c>
      <c r="M33" s="12">
        <v>1.0249999999999999</v>
      </c>
    </row>
    <row r="34" spans="4:13" ht="14.2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1.4379999999999999</v>
      </c>
    </row>
    <row r="35" spans="4:13" ht="14.25" customHeight="1" x14ac:dyDescent="0.25">
      <c r="D35" s="13" t="s">
        <v>49</v>
      </c>
      <c r="E35" s="12" t="s">
        <v>25</v>
      </c>
      <c r="F35" s="12" t="s">
        <v>25</v>
      </c>
      <c r="G35" s="12" t="s">
        <v>25</v>
      </c>
      <c r="H35" s="12" t="s">
        <v>25</v>
      </c>
      <c r="I35" s="12" t="s">
        <v>26</v>
      </c>
      <c r="J35" s="12" t="s">
        <v>25</v>
      </c>
      <c r="K35" s="12" t="s">
        <v>25</v>
      </c>
      <c r="L35" s="12" t="s">
        <v>26</v>
      </c>
      <c r="M35" s="12">
        <v>0.56399999999999995</v>
      </c>
    </row>
    <row r="36" spans="4:13" ht="14.2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25</v>
      </c>
      <c r="L36" s="12" t="s">
        <v>26</v>
      </c>
      <c r="M36" s="12">
        <v>1.4390000000000001</v>
      </c>
    </row>
    <row r="37" spans="4:13" ht="14.2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25</v>
      </c>
      <c r="K37" s="12" t="s">
        <v>25</v>
      </c>
      <c r="L37" s="12" t="s">
        <v>26</v>
      </c>
      <c r="M37" s="12">
        <v>2.2109999999999999</v>
      </c>
    </row>
    <row r="38" spans="4:13" ht="14.25" customHeight="1" x14ac:dyDescent="0.25">
      <c r="D38" s="13" t="s">
        <v>52</v>
      </c>
      <c r="E38" s="12" t="s">
        <v>25</v>
      </c>
      <c r="F38" s="12" t="s">
        <v>26</v>
      </c>
      <c r="G38" s="12" t="s">
        <v>25</v>
      </c>
      <c r="H38" s="12" t="s">
        <v>25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1.008</v>
      </c>
    </row>
    <row r="39" spans="4:13" ht="14.2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4.2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4.2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4.2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4.2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4.2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4.2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D1:N45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835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0" t="s">
        <v>0</v>
      </c>
      <c r="E2" s="80"/>
      <c r="F2" s="80"/>
      <c r="G2" s="80"/>
      <c r="H2" s="80"/>
      <c r="I2" s="80"/>
      <c r="J2" s="80"/>
      <c r="K2" s="80"/>
      <c r="L2" s="80"/>
      <c r="M2" s="80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296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295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2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1"/>
      <c r="E7" s="82" t="s">
        <v>12</v>
      </c>
      <c r="F7" s="82" t="s">
        <v>13</v>
      </c>
      <c r="G7" s="82" t="s">
        <v>14</v>
      </c>
      <c r="H7" s="82" t="s">
        <v>15</v>
      </c>
      <c r="I7" s="82" t="s">
        <v>16</v>
      </c>
      <c r="J7" s="82" t="s">
        <v>17</v>
      </c>
      <c r="K7" s="82" t="s">
        <v>18</v>
      </c>
      <c r="L7" s="82" t="s">
        <v>19</v>
      </c>
      <c r="M7" s="82" t="s">
        <v>20</v>
      </c>
    </row>
    <row r="8" spans="4:14" ht="12.75" x14ac:dyDescent="0.2">
      <c r="D8" s="8"/>
      <c r="E8" s="82">
        <v>1</v>
      </c>
      <c r="F8" s="82">
        <v>2</v>
      </c>
      <c r="G8" s="82">
        <v>3</v>
      </c>
      <c r="H8" s="82">
        <v>4</v>
      </c>
      <c r="I8" s="82">
        <v>5</v>
      </c>
      <c r="J8" s="82">
        <v>6</v>
      </c>
      <c r="K8" s="82">
        <v>7</v>
      </c>
      <c r="L8" s="82">
        <v>8</v>
      </c>
      <c r="M8" s="82">
        <v>9</v>
      </c>
    </row>
    <row r="9" spans="4:14" ht="15.75" x14ac:dyDescent="0.25">
      <c r="D9" s="9" t="s">
        <v>21</v>
      </c>
      <c r="E9" s="10" t="s">
        <v>25</v>
      </c>
      <c r="F9" s="10" t="s">
        <v>25</v>
      </c>
      <c r="G9" s="10" t="s">
        <v>25</v>
      </c>
      <c r="H9" s="10" t="s">
        <v>25</v>
      </c>
      <c r="I9" s="10" t="s">
        <v>26</v>
      </c>
      <c r="J9" s="10">
        <v>8.3000000000000004E-2</v>
      </c>
      <c r="K9" s="10">
        <v>8.3000000000000004E-2</v>
      </c>
      <c r="L9" s="10" t="s">
        <v>26</v>
      </c>
      <c r="M9" s="10">
        <v>16.164999999999999</v>
      </c>
    </row>
    <row r="10" spans="4:14" ht="15" customHeight="1" x14ac:dyDescent="0.25">
      <c r="D10" s="11" t="s">
        <v>22</v>
      </c>
      <c r="E10" s="12" t="s">
        <v>25</v>
      </c>
      <c r="F10" s="12" t="s">
        <v>25</v>
      </c>
      <c r="G10" s="12" t="s">
        <v>25</v>
      </c>
      <c r="H10" s="12" t="s">
        <v>25</v>
      </c>
      <c r="I10" s="12" t="s">
        <v>26</v>
      </c>
      <c r="J10" s="12">
        <v>8.3000000000000004E-2</v>
      </c>
      <c r="K10" s="12">
        <v>8.3000000000000004E-2</v>
      </c>
      <c r="L10" s="12" t="s">
        <v>26</v>
      </c>
      <c r="M10" s="12">
        <v>16.164999999999999</v>
      </c>
    </row>
    <row r="11" spans="4:14" ht="15.75" customHeight="1" x14ac:dyDescent="0.25">
      <c r="D11" s="13" t="s">
        <v>23</v>
      </c>
      <c r="E11" s="12" t="s">
        <v>25</v>
      </c>
      <c r="F11" s="12" t="s">
        <v>25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0.45400000000000001</v>
      </c>
    </row>
    <row r="12" spans="4:14" ht="1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0.56399999999999995</v>
      </c>
    </row>
    <row r="13" spans="4:14" ht="15.7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0.39500000000000002</v>
      </c>
    </row>
    <row r="14" spans="4:14" ht="1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1.2030000000000001</v>
      </c>
    </row>
    <row r="15" spans="4:14" ht="15.7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0.52200000000000002</v>
      </c>
    </row>
    <row r="16" spans="4:14" ht="1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25</v>
      </c>
      <c r="K16" s="12" t="s">
        <v>25</v>
      </c>
      <c r="L16" s="12" t="s">
        <v>26</v>
      </c>
      <c r="M16" s="12">
        <v>0.33500000000000002</v>
      </c>
    </row>
    <row r="17" spans="4:13" ht="15.7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25</v>
      </c>
      <c r="K17" s="12" t="s">
        <v>25</v>
      </c>
      <c r="L17" s="12" t="s">
        <v>26</v>
      </c>
      <c r="M17" s="12">
        <v>0.48699999999999999</v>
      </c>
    </row>
    <row r="18" spans="4:13" ht="1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0.34499999999999997</v>
      </c>
    </row>
    <row r="19" spans="4:13" ht="15.7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0.51800000000000002</v>
      </c>
    </row>
    <row r="20" spans="4:13" ht="1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0.35699999999999998</v>
      </c>
    </row>
    <row r="21" spans="4:13" ht="15.75" customHeight="1" x14ac:dyDescent="0.25">
      <c r="D21" s="13" t="s">
        <v>35</v>
      </c>
      <c r="E21" s="12" t="s">
        <v>25</v>
      </c>
      <c r="F21" s="12" t="s">
        <v>26</v>
      </c>
      <c r="G21" s="12" t="s">
        <v>25</v>
      </c>
      <c r="H21" s="12" t="s">
        <v>25</v>
      </c>
      <c r="I21" s="12" t="s">
        <v>26</v>
      </c>
      <c r="J21" s="12" t="s">
        <v>25</v>
      </c>
      <c r="K21" s="12" t="s">
        <v>25</v>
      </c>
      <c r="L21" s="12" t="s">
        <v>26</v>
      </c>
      <c r="M21" s="12">
        <v>1.369</v>
      </c>
    </row>
    <row r="22" spans="4:13" ht="1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0.193</v>
      </c>
    </row>
    <row r="23" spans="4:13" ht="15.7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0.54400000000000004</v>
      </c>
    </row>
    <row r="24" spans="4:13" ht="1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0.66700000000000004</v>
      </c>
    </row>
    <row r="25" spans="4:13" ht="15.7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25</v>
      </c>
      <c r="K25" s="12" t="s">
        <v>25</v>
      </c>
      <c r="L25" s="12" t="s">
        <v>26</v>
      </c>
      <c r="M25" s="12">
        <v>0.77200000000000002</v>
      </c>
    </row>
    <row r="26" spans="4:13" ht="1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0.78100000000000003</v>
      </c>
    </row>
    <row r="27" spans="4:13" ht="15.7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>
        <v>0.28799999999999998</v>
      </c>
    </row>
    <row r="28" spans="4:13" ht="1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0.32800000000000001</v>
      </c>
    </row>
    <row r="29" spans="4:13" ht="15.7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0.41899999999999998</v>
      </c>
    </row>
    <row r="30" spans="4:13" ht="1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0.92400000000000004</v>
      </c>
    </row>
    <row r="31" spans="4:13" ht="15.7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1.2050000000000001</v>
      </c>
    </row>
    <row r="32" spans="4:13" ht="1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0.46600000000000003</v>
      </c>
    </row>
    <row r="33" spans="4:13" ht="15.7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0.66100000000000003</v>
      </c>
    </row>
    <row r="34" spans="4:13" ht="1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0.436</v>
      </c>
    </row>
    <row r="35" spans="4:13" ht="15.7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>
        <v>0.54100000000000004</v>
      </c>
    </row>
    <row r="36" spans="4:13" ht="1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0.54400000000000004</v>
      </c>
    </row>
    <row r="37" spans="4:13" ht="15.7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0.32600000000000001</v>
      </c>
    </row>
    <row r="38" spans="4:13" ht="1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0.52100000000000002</v>
      </c>
    </row>
    <row r="39" spans="4:13" ht="15.7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.7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4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836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0" t="s">
        <v>0</v>
      </c>
      <c r="E2" s="80"/>
      <c r="F2" s="80"/>
      <c r="G2" s="80"/>
      <c r="H2" s="80"/>
      <c r="I2" s="80"/>
      <c r="J2" s="80"/>
      <c r="K2" s="80"/>
      <c r="L2" s="80"/>
      <c r="M2" s="80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296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6.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1"/>
      <c r="E7" s="82" t="s">
        <v>12</v>
      </c>
      <c r="F7" s="82" t="s">
        <v>13</v>
      </c>
      <c r="G7" s="82" t="s">
        <v>14</v>
      </c>
      <c r="H7" s="82" t="s">
        <v>15</v>
      </c>
      <c r="I7" s="82" t="s">
        <v>16</v>
      </c>
      <c r="J7" s="82" t="s">
        <v>17</v>
      </c>
      <c r="K7" s="82" t="s">
        <v>18</v>
      </c>
      <c r="L7" s="82" t="s">
        <v>19</v>
      </c>
      <c r="M7" s="82" t="s">
        <v>20</v>
      </c>
    </row>
    <row r="8" spans="4:14" ht="12.75" x14ac:dyDescent="0.2">
      <c r="D8" s="8"/>
      <c r="E8" s="82">
        <v>1</v>
      </c>
      <c r="F8" s="82">
        <v>2</v>
      </c>
      <c r="G8" s="82">
        <v>3</v>
      </c>
      <c r="H8" s="82">
        <v>4</v>
      </c>
      <c r="I8" s="82">
        <v>5</v>
      </c>
      <c r="J8" s="82">
        <v>6</v>
      </c>
      <c r="K8" s="82">
        <v>7</v>
      </c>
      <c r="L8" s="82">
        <v>8</v>
      </c>
      <c r="M8" s="82">
        <v>9</v>
      </c>
    </row>
    <row r="9" spans="4:14" ht="15.75" x14ac:dyDescent="0.25">
      <c r="D9" s="9" t="s">
        <v>21</v>
      </c>
      <c r="E9" s="10">
        <v>5996.7879999999996</v>
      </c>
      <c r="F9" s="10" t="s">
        <v>25</v>
      </c>
      <c r="G9" s="10" t="s">
        <v>25</v>
      </c>
      <c r="H9" s="10" t="s">
        <v>25</v>
      </c>
      <c r="I9" s="10" t="s">
        <v>26</v>
      </c>
      <c r="J9" s="10">
        <v>14.188000000000001</v>
      </c>
      <c r="K9" s="10" t="s">
        <v>25</v>
      </c>
      <c r="L9" s="10" t="s">
        <v>25</v>
      </c>
      <c r="M9" s="10">
        <v>2131.3359999999998</v>
      </c>
    </row>
    <row r="10" spans="4:14" ht="15.75" customHeight="1" x14ac:dyDescent="0.25">
      <c r="D10" s="11" t="s">
        <v>22</v>
      </c>
      <c r="E10" s="12">
        <v>5996.7879999999996</v>
      </c>
      <c r="F10" s="12" t="s">
        <v>25</v>
      </c>
      <c r="G10" s="12" t="s">
        <v>25</v>
      </c>
      <c r="H10" s="12" t="s">
        <v>25</v>
      </c>
      <c r="I10" s="12" t="s">
        <v>26</v>
      </c>
      <c r="J10" s="12">
        <v>14.188000000000001</v>
      </c>
      <c r="K10" s="12" t="s">
        <v>25</v>
      </c>
      <c r="L10" s="12" t="s">
        <v>25</v>
      </c>
      <c r="M10" s="12">
        <v>2131.3359999999998</v>
      </c>
    </row>
    <row r="11" spans="4:14" ht="15.7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114.645</v>
      </c>
    </row>
    <row r="12" spans="4:14" ht="15.7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112.66</v>
      </c>
    </row>
    <row r="13" spans="4:14" ht="15.7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122.375</v>
      </c>
    </row>
    <row r="14" spans="4:14" ht="15.75" customHeight="1" x14ac:dyDescent="0.25">
      <c r="D14" s="13" t="s">
        <v>28</v>
      </c>
      <c r="E14" s="12" t="s">
        <v>25</v>
      </c>
      <c r="F14" s="12" t="s">
        <v>25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43.854999999999997</v>
      </c>
    </row>
    <row r="15" spans="4:14" ht="15.7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25</v>
      </c>
      <c r="K15" s="12" t="s">
        <v>25</v>
      </c>
      <c r="L15" s="12" t="s">
        <v>26</v>
      </c>
      <c r="M15" s="12">
        <v>59.374000000000002</v>
      </c>
    </row>
    <row r="16" spans="4:14" ht="15.75" customHeight="1" x14ac:dyDescent="0.25">
      <c r="D16" s="13" t="s">
        <v>30</v>
      </c>
      <c r="E16" s="12" t="s">
        <v>25</v>
      </c>
      <c r="F16" s="12" t="s">
        <v>25</v>
      </c>
      <c r="G16" s="12" t="s">
        <v>25</v>
      </c>
      <c r="H16" s="12" t="s">
        <v>25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39.095999999999997</v>
      </c>
    </row>
    <row r="17" spans="4:13" ht="15.7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>
        <v>0.30299999999999999</v>
      </c>
      <c r="K17" s="12" t="s">
        <v>25</v>
      </c>
      <c r="L17" s="12" t="s">
        <v>25</v>
      </c>
      <c r="M17" s="12">
        <v>99.566000000000003</v>
      </c>
    </row>
    <row r="18" spans="4:13" ht="15.7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45.616999999999997</v>
      </c>
    </row>
    <row r="19" spans="4:13" ht="15.7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38.698999999999998</v>
      </c>
    </row>
    <row r="20" spans="4:13" ht="15.7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68.673000000000002</v>
      </c>
    </row>
    <row r="21" spans="4:13" ht="15.7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25</v>
      </c>
      <c r="L21" s="12" t="s">
        <v>26</v>
      </c>
      <c r="M21" s="12">
        <v>110.83</v>
      </c>
    </row>
    <row r="22" spans="4:13" ht="15.7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37.414000000000001</v>
      </c>
    </row>
    <row r="23" spans="4:13" ht="15.7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100.471</v>
      </c>
    </row>
    <row r="24" spans="4:13" ht="15.75" customHeight="1" x14ac:dyDescent="0.25">
      <c r="D24" s="13" t="s">
        <v>38</v>
      </c>
      <c r="E24" s="12" t="s">
        <v>25</v>
      </c>
      <c r="F24" s="12" t="s">
        <v>26</v>
      </c>
      <c r="G24" s="12" t="s">
        <v>25</v>
      </c>
      <c r="H24" s="12" t="s">
        <v>25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97.102999999999994</v>
      </c>
    </row>
    <row r="25" spans="4:13" ht="15.7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72.551000000000002</v>
      </c>
    </row>
    <row r="26" spans="4:13" ht="15.7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25</v>
      </c>
      <c r="L26" s="12" t="s">
        <v>26</v>
      </c>
      <c r="M26" s="12">
        <v>69.328000000000003</v>
      </c>
    </row>
    <row r="27" spans="4:13" ht="15.7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25</v>
      </c>
      <c r="M27" s="12">
        <v>53.768999999999998</v>
      </c>
    </row>
    <row r="28" spans="4:13" ht="15.7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59.683</v>
      </c>
    </row>
    <row r="29" spans="4:13" ht="15.7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42.756</v>
      </c>
    </row>
    <row r="30" spans="4:13" ht="15.7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107.40900000000001</v>
      </c>
    </row>
    <row r="31" spans="4:13" ht="15.7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103.85899999999999</v>
      </c>
    </row>
    <row r="32" spans="4:13" ht="15.7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44.164000000000001</v>
      </c>
    </row>
    <row r="33" spans="4:13" ht="15.7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116.383</v>
      </c>
    </row>
    <row r="34" spans="4:13" ht="15.7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65.194000000000003</v>
      </c>
    </row>
    <row r="35" spans="4:13" ht="15.7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>
        <v>113.395</v>
      </c>
    </row>
    <row r="36" spans="4:13" ht="15.7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50.923999999999999</v>
      </c>
    </row>
    <row r="37" spans="4:13" ht="15.7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64.260999999999996</v>
      </c>
    </row>
    <row r="38" spans="4:13" ht="15.7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77.281999999999996</v>
      </c>
    </row>
    <row r="39" spans="4:13" ht="15.7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.7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5.7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5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5976562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1:14" ht="93" customHeight="1" x14ac:dyDescent="0.25">
      <c r="E1" s="309" t="s">
        <v>772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1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1:14" ht="12.75" x14ac:dyDescent="0.2">
      <c r="D3" s="310"/>
      <c r="E3" s="310"/>
      <c r="F3" s="310"/>
      <c r="G3" s="310"/>
      <c r="H3" s="310"/>
      <c r="I3" s="310"/>
      <c r="J3" s="310"/>
      <c r="K3" s="310"/>
      <c r="L3" s="310"/>
      <c r="M3" s="310"/>
    </row>
    <row r="4" spans="1:14" ht="14.45" customHeight="1" x14ac:dyDescent="0.2">
      <c r="D4" s="317"/>
      <c r="E4" s="314" t="s">
        <v>158</v>
      </c>
      <c r="F4" s="308" t="s">
        <v>2</v>
      </c>
      <c r="G4" s="308"/>
      <c r="H4" s="308"/>
      <c r="I4" s="308"/>
      <c r="J4" s="314" t="s">
        <v>59</v>
      </c>
      <c r="K4" s="308" t="s">
        <v>2</v>
      </c>
      <c r="L4" s="308"/>
      <c r="M4" s="314" t="s">
        <v>4</v>
      </c>
    </row>
    <row r="5" spans="1:14" ht="14.45" customHeight="1" x14ac:dyDescent="0.2">
      <c r="D5" s="318"/>
      <c r="E5" s="314"/>
      <c r="F5" s="314" t="s">
        <v>159</v>
      </c>
      <c r="G5" s="314" t="s">
        <v>6</v>
      </c>
      <c r="H5" s="315" t="s">
        <v>7</v>
      </c>
      <c r="I5" s="316"/>
      <c r="J5" s="314"/>
      <c r="K5" s="314" t="s">
        <v>8</v>
      </c>
      <c r="L5" s="314" t="s">
        <v>9</v>
      </c>
      <c r="M5" s="314"/>
    </row>
    <row r="6" spans="1:14" ht="76.5" customHeight="1" x14ac:dyDescent="0.2">
      <c r="D6" s="318"/>
      <c r="E6" s="314"/>
      <c r="F6" s="314"/>
      <c r="G6" s="314"/>
      <c r="H6" s="262" t="s">
        <v>10</v>
      </c>
      <c r="I6" s="262" t="s">
        <v>11</v>
      </c>
      <c r="J6" s="314"/>
      <c r="K6" s="314"/>
      <c r="L6" s="314"/>
      <c r="M6" s="314"/>
    </row>
    <row r="7" spans="1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1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1:14" ht="15.75" x14ac:dyDescent="0.25">
      <c r="A9" s="25">
        <v>1</v>
      </c>
      <c r="B9" s="25"/>
      <c r="C9" s="25" t="s">
        <v>160</v>
      </c>
      <c r="D9" s="9" t="s">
        <v>21</v>
      </c>
      <c r="E9" s="179">
        <v>399</v>
      </c>
      <c r="F9" s="179">
        <v>206</v>
      </c>
      <c r="G9" s="179">
        <v>187</v>
      </c>
      <c r="H9" s="179">
        <v>98</v>
      </c>
      <c r="I9" s="179">
        <v>89</v>
      </c>
      <c r="J9" s="179">
        <v>1012</v>
      </c>
      <c r="K9" s="179">
        <v>910</v>
      </c>
      <c r="L9" s="179">
        <v>102</v>
      </c>
      <c r="M9" s="179">
        <v>135348</v>
      </c>
    </row>
    <row r="10" spans="1:14" ht="15" customHeight="1" x14ac:dyDescent="0.25">
      <c r="A10" s="25">
        <v>3</v>
      </c>
      <c r="B10" s="25"/>
      <c r="C10" s="25" t="s">
        <v>162</v>
      </c>
      <c r="D10" s="11" t="s">
        <v>22</v>
      </c>
      <c r="E10" s="27">
        <v>393</v>
      </c>
      <c r="F10" s="27" t="s">
        <v>25</v>
      </c>
      <c r="G10" s="27" t="s">
        <v>25</v>
      </c>
      <c r="H10" s="27">
        <v>98</v>
      </c>
      <c r="I10" s="27" t="s">
        <v>25</v>
      </c>
      <c r="J10" s="27">
        <v>1012</v>
      </c>
      <c r="K10" s="27">
        <v>910</v>
      </c>
      <c r="L10" s="27">
        <v>102</v>
      </c>
      <c r="M10" s="27">
        <v>135348</v>
      </c>
    </row>
    <row r="11" spans="1:14" ht="14.25" customHeight="1" x14ac:dyDescent="0.25">
      <c r="A11" s="25">
        <v>4</v>
      </c>
      <c r="B11" s="25"/>
      <c r="C11" s="25" t="s">
        <v>163</v>
      </c>
      <c r="D11" s="13" t="s">
        <v>23</v>
      </c>
      <c r="E11" s="27">
        <v>15</v>
      </c>
      <c r="F11" s="27">
        <v>7</v>
      </c>
      <c r="G11" s="27">
        <v>8</v>
      </c>
      <c r="H11" s="27">
        <v>4</v>
      </c>
      <c r="I11" s="27">
        <v>4</v>
      </c>
      <c r="J11" s="27">
        <v>41</v>
      </c>
      <c r="K11" s="27">
        <v>37</v>
      </c>
      <c r="L11" s="27">
        <v>4</v>
      </c>
      <c r="M11" s="27">
        <v>6552</v>
      </c>
    </row>
    <row r="12" spans="1:14" ht="14.25" customHeight="1" x14ac:dyDescent="0.25">
      <c r="A12" s="25">
        <v>5</v>
      </c>
      <c r="B12" s="25"/>
      <c r="C12" s="25" t="s">
        <v>164</v>
      </c>
      <c r="D12" s="13" t="s">
        <v>24</v>
      </c>
      <c r="E12" s="27">
        <v>9</v>
      </c>
      <c r="F12" s="27" t="s">
        <v>25</v>
      </c>
      <c r="G12" s="27" t="s">
        <v>25</v>
      </c>
      <c r="H12" s="27" t="s">
        <v>26</v>
      </c>
      <c r="I12" s="27" t="s">
        <v>25</v>
      </c>
      <c r="J12" s="27">
        <v>22</v>
      </c>
      <c r="K12" s="27" t="s">
        <v>25</v>
      </c>
      <c r="L12" s="27" t="s">
        <v>25</v>
      </c>
      <c r="M12" s="27">
        <v>4344</v>
      </c>
    </row>
    <row r="13" spans="1:14" ht="14.25" customHeight="1" x14ac:dyDescent="0.25">
      <c r="A13" s="25">
        <v>6</v>
      </c>
      <c r="B13" s="25"/>
      <c r="C13" s="25" t="s">
        <v>165</v>
      </c>
      <c r="D13" s="13" t="s">
        <v>27</v>
      </c>
      <c r="E13" s="27">
        <v>15</v>
      </c>
      <c r="F13" s="27">
        <v>12</v>
      </c>
      <c r="G13" s="27">
        <v>3</v>
      </c>
      <c r="H13" s="27">
        <v>3</v>
      </c>
      <c r="I13" s="27" t="s">
        <v>26</v>
      </c>
      <c r="J13" s="27">
        <v>8</v>
      </c>
      <c r="K13" s="27" t="s">
        <v>25</v>
      </c>
      <c r="L13" s="27" t="s">
        <v>25</v>
      </c>
      <c r="M13" s="27">
        <v>5170</v>
      </c>
    </row>
    <row r="14" spans="1:14" ht="14.25" customHeight="1" x14ac:dyDescent="0.25">
      <c r="A14" s="25">
        <v>7</v>
      </c>
      <c r="B14" s="25"/>
      <c r="C14" s="25" t="s">
        <v>166</v>
      </c>
      <c r="D14" s="13" t="s">
        <v>28</v>
      </c>
      <c r="E14" s="27">
        <v>15</v>
      </c>
      <c r="F14" s="27">
        <v>7</v>
      </c>
      <c r="G14" s="27">
        <v>8</v>
      </c>
      <c r="H14" s="27" t="s">
        <v>25</v>
      </c>
      <c r="I14" s="27" t="s">
        <v>25</v>
      </c>
      <c r="J14" s="27">
        <v>53</v>
      </c>
      <c r="K14" s="27">
        <v>50</v>
      </c>
      <c r="L14" s="27">
        <v>3</v>
      </c>
      <c r="M14" s="27">
        <v>5418</v>
      </c>
    </row>
    <row r="15" spans="1:14" ht="14.25" customHeight="1" x14ac:dyDescent="0.25">
      <c r="A15" s="25">
        <v>8</v>
      </c>
      <c r="B15" s="25"/>
      <c r="C15" s="25" t="s">
        <v>167</v>
      </c>
      <c r="D15" s="13" t="s">
        <v>29</v>
      </c>
      <c r="E15" s="27">
        <v>13</v>
      </c>
      <c r="F15" s="27">
        <v>5</v>
      </c>
      <c r="G15" s="27">
        <v>8</v>
      </c>
      <c r="H15" s="27">
        <v>4</v>
      </c>
      <c r="I15" s="27">
        <v>4</v>
      </c>
      <c r="J15" s="27">
        <v>13</v>
      </c>
      <c r="K15" s="27" t="s">
        <v>25</v>
      </c>
      <c r="L15" s="27" t="s">
        <v>25</v>
      </c>
      <c r="M15" s="27">
        <v>4231</v>
      </c>
    </row>
    <row r="16" spans="1:14" ht="14.25" customHeight="1" x14ac:dyDescent="0.25">
      <c r="A16" s="25">
        <v>9</v>
      </c>
      <c r="B16" s="25"/>
      <c r="C16" s="25" t="s">
        <v>168</v>
      </c>
      <c r="D16" s="13" t="s">
        <v>30</v>
      </c>
      <c r="E16" s="27">
        <v>13</v>
      </c>
      <c r="F16" s="27">
        <v>7</v>
      </c>
      <c r="G16" s="27">
        <v>6</v>
      </c>
      <c r="H16" s="27">
        <v>3</v>
      </c>
      <c r="I16" s="27">
        <v>3</v>
      </c>
      <c r="J16" s="27">
        <v>17</v>
      </c>
      <c r="K16" s="27" t="s">
        <v>25</v>
      </c>
      <c r="L16" s="27" t="s">
        <v>25</v>
      </c>
      <c r="M16" s="27">
        <v>6471</v>
      </c>
    </row>
    <row r="17" spans="1:13" ht="14.25" customHeight="1" x14ac:dyDescent="0.25">
      <c r="A17" s="25">
        <v>10</v>
      </c>
      <c r="B17" s="25"/>
      <c r="C17" s="25" t="s">
        <v>169</v>
      </c>
      <c r="D17" s="13" t="s">
        <v>31</v>
      </c>
      <c r="E17" s="27">
        <v>14</v>
      </c>
      <c r="F17" s="27">
        <v>8</v>
      </c>
      <c r="G17" s="27">
        <v>4</v>
      </c>
      <c r="H17" s="27" t="s">
        <v>25</v>
      </c>
      <c r="I17" s="27" t="s">
        <v>25</v>
      </c>
      <c r="J17" s="27">
        <v>42</v>
      </c>
      <c r="K17" s="27">
        <v>33</v>
      </c>
      <c r="L17" s="27">
        <v>9</v>
      </c>
      <c r="M17" s="27">
        <v>5474</v>
      </c>
    </row>
    <row r="18" spans="1:13" ht="14.25" customHeight="1" x14ac:dyDescent="0.25">
      <c r="A18" s="25">
        <v>11</v>
      </c>
      <c r="B18" s="25"/>
      <c r="C18" s="25" t="s">
        <v>170</v>
      </c>
      <c r="D18" s="13" t="s">
        <v>32</v>
      </c>
      <c r="E18" s="27">
        <v>11</v>
      </c>
      <c r="F18" s="27">
        <v>8</v>
      </c>
      <c r="G18" s="27">
        <v>3</v>
      </c>
      <c r="H18" s="27" t="s">
        <v>25</v>
      </c>
      <c r="I18" s="27" t="s">
        <v>25</v>
      </c>
      <c r="J18" s="27">
        <v>39</v>
      </c>
      <c r="K18" s="27" t="s">
        <v>25</v>
      </c>
      <c r="L18" s="27" t="s">
        <v>25</v>
      </c>
      <c r="M18" s="27">
        <v>3461</v>
      </c>
    </row>
    <row r="19" spans="1:13" ht="14.25" customHeight="1" x14ac:dyDescent="0.25">
      <c r="A19" s="25">
        <v>12</v>
      </c>
      <c r="B19" s="25"/>
      <c r="C19" s="25" t="s">
        <v>171</v>
      </c>
      <c r="D19" s="13" t="s">
        <v>33</v>
      </c>
      <c r="E19" s="27">
        <v>14</v>
      </c>
      <c r="F19" s="27">
        <v>7</v>
      </c>
      <c r="G19" s="27">
        <v>7</v>
      </c>
      <c r="H19" s="27">
        <v>3</v>
      </c>
      <c r="I19" s="27">
        <v>4</v>
      </c>
      <c r="J19" s="27">
        <v>26</v>
      </c>
      <c r="K19" s="27" t="s">
        <v>25</v>
      </c>
      <c r="L19" s="27" t="s">
        <v>25</v>
      </c>
      <c r="M19" s="27">
        <v>2397</v>
      </c>
    </row>
    <row r="20" spans="1:13" ht="14.25" customHeight="1" x14ac:dyDescent="0.25">
      <c r="A20" s="25">
        <v>13</v>
      </c>
      <c r="B20" s="25"/>
      <c r="C20" s="25" t="s">
        <v>172</v>
      </c>
      <c r="D20" s="13" t="s">
        <v>34</v>
      </c>
      <c r="E20" s="27">
        <v>17</v>
      </c>
      <c r="F20" s="27">
        <v>9</v>
      </c>
      <c r="G20" s="27">
        <v>8</v>
      </c>
      <c r="H20" s="27" t="s">
        <v>25</v>
      </c>
      <c r="I20" s="27" t="s">
        <v>25</v>
      </c>
      <c r="J20" s="27">
        <v>22</v>
      </c>
      <c r="K20" s="27">
        <v>22</v>
      </c>
      <c r="L20" s="27" t="s">
        <v>26</v>
      </c>
      <c r="M20" s="27">
        <v>4422</v>
      </c>
    </row>
    <row r="21" spans="1:13" ht="14.25" customHeight="1" x14ac:dyDescent="0.25">
      <c r="A21" s="25">
        <v>14</v>
      </c>
      <c r="B21" s="25"/>
      <c r="C21" s="25" t="s">
        <v>173</v>
      </c>
      <c r="D21" s="13" t="s">
        <v>35</v>
      </c>
      <c r="E21" s="27">
        <v>24</v>
      </c>
      <c r="F21" s="27">
        <v>14</v>
      </c>
      <c r="G21" s="27">
        <v>9</v>
      </c>
      <c r="H21" s="27">
        <v>4</v>
      </c>
      <c r="I21" s="27">
        <v>5</v>
      </c>
      <c r="J21" s="27">
        <v>52</v>
      </c>
      <c r="K21" s="27">
        <v>44</v>
      </c>
      <c r="L21" s="27">
        <v>8</v>
      </c>
      <c r="M21" s="27">
        <v>15321</v>
      </c>
    </row>
    <row r="22" spans="1:13" ht="14.25" customHeight="1" x14ac:dyDescent="0.25">
      <c r="A22" s="25">
        <v>15</v>
      </c>
      <c r="B22" s="25"/>
      <c r="C22" s="25" t="s">
        <v>174</v>
      </c>
      <c r="D22" s="13" t="s">
        <v>36</v>
      </c>
      <c r="E22" s="27">
        <v>9</v>
      </c>
      <c r="F22" s="27">
        <v>6</v>
      </c>
      <c r="G22" s="27">
        <v>3</v>
      </c>
      <c r="H22" s="27" t="s">
        <v>25</v>
      </c>
      <c r="I22" s="27" t="s">
        <v>25</v>
      </c>
      <c r="J22" s="27">
        <v>14</v>
      </c>
      <c r="K22" s="27">
        <v>10</v>
      </c>
      <c r="L22" s="27">
        <v>4</v>
      </c>
      <c r="M22" s="27">
        <v>3579</v>
      </c>
    </row>
    <row r="23" spans="1:13" ht="14.25" customHeight="1" x14ac:dyDescent="0.25">
      <c r="A23" s="25">
        <v>16</v>
      </c>
      <c r="B23" s="25"/>
      <c r="C23" s="25" t="s">
        <v>175</v>
      </c>
      <c r="D23" s="13" t="s">
        <v>37</v>
      </c>
      <c r="E23" s="27">
        <v>15</v>
      </c>
      <c r="F23" s="27">
        <v>8</v>
      </c>
      <c r="G23" s="27">
        <v>7</v>
      </c>
      <c r="H23" s="27" t="s">
        <v>25</v>
      </c>
      <c r="I23" s="27" t="s">
        <v>25</v>
      </c>
      <c r="J23" s="27">
        <v>35</v>
      </c>
      <c r="K23" s="27" t="s">
        <v>25</v>
      </c>
      <c r="L23" s="27" t="s">
        <v>25</v>
      </c>
      <c r="M23" s="27">
        <v>6871</v>
      </c>
    </row>
    <row r="24" spans="1:13" ht="14.25" customHeight="1" x14ac:dyDescent="0.25">
      <c r="A24" s="25">
        <v>17</v>
      </c>
      <c r="B24" s="25"/>
      <c r="C24" s="25" t="s">
        <v>176</v>
      </c>
      <c r="D24" s="13" t="s">
        <v>38</v>
      </c>
      <c r="E24" s="27">
        <v>15</v>
      </c>
      <c r="F24" s="27">
        <v>4</v>
      </c>
      <c r="G24" s="27">
        <v>10</v>
      </c>
      <c r="H24" s="27">
        <v>5</v>
      </c>
      <c r="I24" s="27">
        <v>5</v>
      </c>
      <c r="J24" s="27">
        <v>39</v>
      </c>
      <c r="K24" s="27">
        <v>36</v>
      </c>
      <c r="L24" s="27">
        <v>3</v>
      </c>
      <c r="M24" s="27">
        <v>4670</v>
      </c>
    </row>
    <row r="25" spans="1:13" ht="14.25" customHeight="1" x14ac:dyDescent="0.25">
      <c r="A25" s="25">
        <v>18</v>
      </c>
      <c r="B25" s="25"/>
      <c r="C25" s="25" t="s">
        <v>177</v>
      </c>
      <c r="D25" s="13" t="s">
        <v>39</v>
      </c>
      <c r="E25" s="27">
        <v>13</v>
      </c>
      <c r="F25" s="27">
        <v>5</v>
      </c>
      <c r="G25" s="27">
        <v>8</v>
      </c>
      <c r="H25" s="27">
        <v>4</v>
      </c>
      <c r="I25" s="27">
        <v>4</v>
      </c>
      <c r="J25" s="27">
        <v>106</v>
      </c>
      <c r="K25" s="27">
        <v>102</v>
      </c>
      <c r="L25" s="27">
        <v>4</v>
      </c>
      <c r="M25" s="27">
        <v>3851</v>
      </c>
    </row>
    <row r="26" spans="1:13" ht="14.25" customHeight="1" x14ac:dyDescent="0.25">
      <c r="A26" s="25">
        <v>19</v>
      </c>
      <c r="B26" s="25"/>
      <c r="C26" s="25" t="s">
        <v>178</v>
      </c>
      <c r="D26" s="13" t="s">
        <v>40</v>
      </c>
      <c r="E26" s="27">
        <v>15</v>
      </c>
      <c r="F26" s="27">
        <v>9</v>
      </c>
      <c r="G26" s="27">
        <v>6</v>
      </c>
      <c r="H26" s="27" t="s">
        <v>25</v>
      </c>
      <c r="I26" s="27" t="s">
        <v>25</v>
      </c>
      <c r="J26" s="27">
        <v>51</v>
      </c>
      <c r="K26" s="27">
        <v>46</v>
      </c>
      <c r="L26" s="27">
        <v>5</v>
      </c>
      <c r="M26" s="27">
        <v>6926</v>
      </c>
    </row>
    <row r="27" spans="1:13" ht="14.25" customHeight="1" x14ac:dyDescent="0.25">
      <c r="A27" s="25">
        <v>20</v>
      </c>
      <c r="B27" s="25"/>
      <c r="C27" s="25" t="s">
        <v>179</v>
      </c>
      <c r="D27" s="13" t="s">
        <v>41</v>
      </c>
      <c r="E27" s="27">
        <v>7</v>
      </c>
      <c r="F27" s="27">
        <v>4</v>
      </c>
      <c r="G27" s="27">
        <v>3</v>
      </c>
      <c r="H27" s="27" t="s">
        <v>26</v>
      </c>
      <c r="I27" s="27">
        <v>3</v>
      </c>
      <c r="J27" s="27">
        <v>37</v>
      </c>
      <c r="K27" s="27">
        <v>34</v>
      </c>
      <c r="L27" s="27">
        <v>3</v>
      </c>
      <c r="M27" s="27">
        <v>5570</v>
      </c>
    </row>
    <row r="28" spans="1:13" ht="14.25" customHeight="1" x14ac:dyDescent="0.25">
      <c r="A28" s="25">
        <v>21</v>
      </c>
      <c r="B28" s="25"/>
      <c r="C28" s="25" t="s">
        <v>180</v>
      </c>
      <c r="D28" s="13" t="s">
        <v>42</v>
      </c>
      <c r="E28" s="27">
        <v>11</v>
      </c>
      <c r="F28" s="27">
        <v>5</v>
      </c>
      <c r="G28" s="27">
        <v>5</v>
      </c>
      <c r="H28" s="27" t="s">
        <v>25</v>
      </c>
      <c r="I28" s="27" t="s">
        <v>25</v>
      </c>
      <c r="J28" s="27">
        <v>53</v>
      </c>
      <c r="K28" s="27">
        <v>45</v>
      </c>
      <c r="L28" s="27">
        <v>8</v>
      </c>
      <c r="M28" s="27">
        <v>2031</v>
      </c>
    </row>
    <row r="29" spans="1:13" ht="14.25" customHeight="1" x14ac:dyDescent="0.25">
      <c r="A29" s="25">
        <v>22</v>
      </c>
      <c r="B29" s="25"/>
      <c r="C29" s="25" t="s">
        <v>181</v>
      </c>
      <c r="D29" s="13" t="s">
        <v>43</v>
      </c>
      <c r="E29" s="27">
        <v>9</v>
      </c>
      <c r="F29" s="27" t="s">
        <v>25</v>
      </c>
      <c r="G29" s="27" t="s">
        <v>25</v>
      </c>
      <c r="H29" s="27" t="s">
        <v>25</v>
      </c>
      <c r="I29" s="27" t="s">
        <v>26</v>
      </c>
      <c r="J29" s="27">
        <v>41</v>
      </c>
      <c r="K29" s="27">
        <v>37</v>
      </c>
      <c r="L29" s="27">
        <v>4</v>
      </c>
      <c r="M29" s="27">
        <v>2609</v>
      </c>
    </row>
    <row r="30" spans="1:13" ht="14.25" customHeight="1" x14ac:dyDescent="0.25">
      <c r="A30" s="25">
        <v>23</v>
      </c>
      <c r="B30" s="25"/>
      <c r="C30" s="25" t="s">
        <v>182</v>
      </c>
      <c r="D30" s="13" t="s">
        <v>44</v>
      </c>
      <c r="E30" s="27">
        <v>21</v>
      </c>
      <c r="F30" s="27">
        <v>10</v>
      </c>
      <c r="G30" s="27">
        <v>11</v>
      </c>
      <c r="H30" s="27">
        <v>8</v>
      </c>
      <c r="I30" s="27">
        <v>3</v>
      </c>
      <c r="J30" s="27">
        <v>25</v>
      </c>
      <c r="K30" s="27">
        <v>25</v>
      </c>
      <c r="L30" s="27" t="s">
        <v>26</v>
      </c>
      <c r="M30" s="27">
        <v>5734</v>
      </c>
    </row>
    <row r="31" spans="1:13" ht="14.25" customHeight="1" x14ac:dyDescent="0.25">
      <c r="A31" s="25">
        <v>24</v>
      </c>
      <c r="B31" s="25"/>
      <c r="C31" s="25" t="s">
        <v>183</v>
      </c>
      <c r="D31" s="13" t="s">
        <v>45</v>
      </c>
      <c r="E31" s="27">
        <v>13</v>
      </c>
      <c r="F31" s="27">
        <v>4</v>
      </c>
      <c r="G31" s="27">
        <v>9</v>
      </c>
      <c r="H31" s="27">
        <v>5</v>
      </c>
      <c r="I31" s="27">
        <v>4</v>
      </c>
      <c r="J31" s="27">
        <v>26</v>
      </c>
      <c r="K31" s="27">
        <v>23</v>
      </c>
      <c r="L31" s="27">
        <v>3</v>
      </c>
      <c r="M31" s="27">
        <v>3932</v>
      </c>
    </row>
    <row r="32" spans="1:13" ht="14.25" customHeight="1" x14ac:dyDescent="0.25">
      <c r="A32" s="25">
        <v>25</v>
      </c>
      <c r="B32" s="25"/>
      <c r="C32" s="25" t="s">
        <v>184</v>
      </c>
      <c r="D32" s="13" t="s">
        <v>46</v>
      </c>
      <c r="E32" s="27">
        <v>11</v>
      </c>
      <c r="F32" s="27">
        <v>5</v>
      </c>
      <c r="G32" s="27">
        <v>5</v>
      </c>
      <c r="H32" s="27" t="s">
        <v>25</v>
      </c>
      <c r="I32" s="27" t="s">
        <v>25</v>
      </c>
      <c r="J32" s="27">
        <v>30</v>
      </c>
      <c r="K32" s="27">
        <v>27</v>
      </c>
      <c r="L32" s="27">
        <v>3</v>
      </c>
      <c r="M32" s="27">
        <v>3347</v>
      </c>
    </row>
    <row r="33" spans="1:13" ht="14.25" customHeight="1" x14ac:dyDescent="0.25">
      <c r="A33" s="25">
        <v>26</v>
      </c>
      <c r="B33" s="25"/>
      <c r="C33" s="25" t="s">
        <v>185</v>
      </c>
      <c r="D33" s="13" t="s">
        <v>47</v>
      </c>
      <c r="E33" s="27">
        <v>17</v>
      </c>
      <c r="F33" s="27">
        <v>10</v>
      </c>
      <c r="G33" s="27">
        <v>7</v>
      </c>
      <c r="H33" s="27" t="s">
        <v>25</v>
      </c>
      <c r="I33" s="27" t="s">
        <v>25</v>
      </c>
      <c r="J33" s="27">
        <v>33</v>
      </c>
      <c r="K33" s="27">
        <v>30</v>
      </c>
      <c r="L33" s="27">
        <v>3</v>
      </c>
      <c r="M33" s="27">
        <v>7442</v>
      </c>
    </row>
    <row r="34" spans="1:13" ht="14.25" customHeight="1" x14ac:dyDescent="0.25">
      <c r="A34" s="25">
        <v>27</v>
      </c>
      <c r="B34" s="25"/>
      <c r="C34" s="25" t="s">
        <v>186</v>
      </c>
      <c r="D34" s="13" t="s">
        <v>48</v>
      </c>
      <c r="E34" s="27">
        <v>23</v>
      </c>
      <c r="F34" s="27">
        <v>7</v>
      </c>
      <c r="G34" s="27">
        <v>16</v>
      </c>
      <c r="H34" s="27">
        <v>7</v>
      </c>
      <c r="I34" s="27">
        <v>9</v>
      </c>
      <c r="J34" s="27">
        <v>43</v>
      </c>
      <c r="K34" s="27">
        <v>38</v>
      </c>
      <c r="L34" s="27">
        <v>5</v>
      </c>
      <c r="M34" s="27">
        <v>2524</v>
      </c>
    </row>
    <row r="35" spans="1:13" ht="14.25" customHeight="1" x14ac:dyDescent="0.25">
      <c r="A35" s="25">
        <v>28</v>
      </c>
      <c r="B35" s="25"/>
      <c r="C35" s="25" t="s">
        <v>187</v>
      </c>
      <c r="D35" s="13" t="s">
        <v>49</v>
      </c>
      <c r="E35" s="27">
        <v>16</v>
      </c>
      <c r="F35" s="27">
        <v>9</v>
      </c>
      <c r="G35" s="27">
        <v>7</v>
      </c>
      <c r="H35" s="27" t="s">
        <v>25</v>
      </c>
      <c r="I35" s="27" t="s">
        <v>25</v>
      </c>
      <c r="J35" s="27">
        <v>31</v>
      </c>
      <c r="K35" s="27" t="s">
        <v>25</v>
      </c>
      <c r="L35" s="27" t="s">
        <v>25</v>
      </c>
      <c r="M35" s="27">
        <v>4708</v>
      </c>
    </row>
    <row r="36" spans="1:13" ht="14.25" customHeight="1" x14ac:dyDescent="0.25">
      <c r="A36" s="25">
        <v>29</v>
      </c>
      <c r="B36" s="25"/>
      <c r="C36" s="25" t="s">
        <v>188</v>
      </c>
      <c r="D36" s="13" t="s">
        <v>50</v>
      </c>
      <c r="E36" s="27">
        <v>11</v>
      </c>
      <c r="F36" s="27">
        <v>8</v>
      </c>
      <c r="G36" s="27">
        <v>3</v>
      </c>
      <c r="H36" s="27">
        <v>3</v>
      </c>
      <c r="I36" s="27" t="s">
        <v>26</v>
      </c>
      <c r="J36" s="27">
        <v>30</v>
      </c>
      <c r="K36" s="27" t="s">
        <v>25</v>
      </c>
      <c r="L36" s="27" t="s">
        <v>25</v>
      </c>
      <c r="M36" s="27">
        <v>2137</v>
      </c>
    </row>
    <row r="37" spans="1:13" ht="14.25" customHeight="1" x14ac:dyDescent="0.25">
      <c r="A37" s="25">
        <v>30</v>
      </c>
      <c r="B37" s="25"/>
      <c r="C37" s="25" t="s">
        <v>189</v>
      </c>
      <c r="D37" s="13" t="s">
        <v>51</v>
      </c>
      <c r="E37" s="27">
        <v>12</v>
      </c>
      <c r="F37" s="27">
        <v>4</v>
      </c>
      <c r="G37" s="27">
        <v>8</v>
      </c>
      <c r="H37" s="27">
        <v>8</v>
      </c>
      <c r="I37" s="27" t="s">
        <v>26</v>
      </c>
      <c r="J37" s="27">
        <v>29</v>
      </c>
      <c r="K37" s="27">
        <v>21</v>
      </c>
      <c r="L37" s="27">
        <v>8</v>
      </c>
      <c r="M37" s="27">
        <v>1904</v>
      </c>
    </row>
    <row r="38" spans="1:13" ht="14.25" customHeight="1" x14ac:dyDescent="0.25">
      <c r="A38" s="25">
        <v>32</v>
      </c>
      <c r="B38" s="25"/>
      <c r="C38" s="25" t="s">
        <v>191</v>
      </c>
      <c r="D38" s="13" t="s">
        <v>52</v>
      </c>
      <c r="E38" s="27">
        <v>15</v>
      </c>
      <c r="F38" s="27">
        <v>6</v>
      </c>
      <c r="G38" s="27">
        <v>9</v>
      </c>
      <c r="H38" s="27">
        <v>4</v>
      </c>
      <c r="I38" s="27">
        <v>5</v>
      </c>
      <c r="J38" s="27">
        <v>54</v>
      </c>
      <c r="K38" s="27">
        <v>45</v>
      </c>
      <c r="L38" s="27">
        <v>9</v>
      </c>
      <c r="M38" s="27">
        <v>4252</v>
      </c>
    </row>
    <row r="39" spans="1:13" ht="14.25" customHeight="1" x14ac:dyDescent="0.25">
      <c r="A39" s="25">
        <v>33</v>
      </c>
      <c r="B39" s="25"/>
      <c r="C39" s="25" t="s">
        <v>192</v>
      </c>
      <c r="D39" s="11" t="s">
        <v>53</v>
      </c>
      <c r="E39" s="27">
        <v>6</v>
      </c>
      <c r="F39" s="27" t="s">
        <v>25</v>
      </c>
      <c r="G39" s="27" t="s">
        <v>25</v>
      </c>
      <c r="H39" s="27" t="s">
        <v>26</v>
      </c>
      <c r="I39" s="27" t="s">
        <v>25</v>
      </c>
      <c r="J39" s="27" t="s">
        <v>26</v>
      </c>
      <c r="K39" s="27" t="s">
        <v>26</v>
      </c>
      <c r="L39" s="27" t="s">
        <v>26</v>
      </c>
      <c r="M39" s="27" t="s">
        <v>26</v>
      </c>
    </row>
    <row r="40" spans="1:13" ht="14.25" customHeight="1" x14ac:dyDescent="0.25">
      <c r="A40" s="25">
        <v>34</v>
      </c>
      <c r="B40" s="25"/>
      <c r="C40" s="25" t="s">
        <v>193</v>
      </c>
      <c r="D40" s="13" t="s">
        <v>54</v>
      </c>
      <c r="E40" s="27" t="s">
        <v>25</v>
      </c>
      <c r="F40" s="27" t="s">
        <v>25</v>
      </c>
      <c r="G40" s="27" t="s">
        <v>25</v>
      </c>
      <c r="H40" s="27" t="s">
        <v>26</v>
      </c>
      <c r="I40" s="27" t="s">
        <v>25</v>
      </c>
      <c r="J40" s="27" t="s">
        <v>26</v>
      </c>
      <c r="K40" s="27" t="s">
        <v>26</v>
      </c>
      <c r="L40" s="27" t="s">
        <v>26</v>
      </c>
      <c r="M40" s="27" t="s">
        <v>26</v>
      </c>
    </row>
    <row r="41" spans="1:13" ht="14.25" customHeight="1" x14ac:dyDescent="0.25">
      <c r="A41" s="25">
        <v>35</v>
      </c>
      <c r="B41" s="25"/>
      <c r="C41" s="25" t="s">
        <v>194</v>
      </c>
      <c r="D41" s="13" t="s">
        <v>55</v>
      </c>
      <c r="E41" s="27" t="s">
        <v>25</v>
      </c>
      <c r="F41" s="27" t="s">
        <v>25</v>
      </c>
      <c r="G41" s="27" t="s">
        <v>26</v>
      </c>
      <c r="H41" s="27" t="s">
        <v>26</v>
      </c>
      <c r="I41" s="27" t="s">
        <v>26</v>
      </c>
      <c r="J41" s="27" t="s">
        <v>26</v>
      </c>
      <c r="K41" s="27" t="s">
        <v>26</v>
      </c>
      <c r="L41" s="27" t="s">
        <v>26</v>
      </c>
      <c r="M41" s="27" t="s">
        <v>26</v>
      </c>
    </row>
    <row r="42" spans="1:13" ht="14.25" customHeight="1" x14ac:dyDescent="0.25">
      <c r="A42" s="25">
        <v>36</v>
      </c>
      <c r="B42" s="25"/>
      <c r="C42" s="25" t="s">
        <v>195</v>
      </c>
      <c r="D42" s="13" t="s">
        <v>56</v>
      </c>
      <c r="E42" s="27" t="s">
        <v>26</v>
      </c>
      <c r="F42" s="27" t="s">
        <v>26</v>
      </c>
      <c r="G42" s="27" t="s">
        <v>26</v>
      </c>
      <c r="H42" s="27" t="s">
        <v>26</v>
      </c>
      <c r="I42" s="27" t="s">
        <v>26</v>
      </c>
      <c r="J42" s="27" t="s">
        <v>26</v>
      </c>
      <c r="K42" s="27" t="s">
        <v>26</v>
      </c>
      <c r="L42" s="27" t="s">
        <v>26</v>
      </c>
      <c r="M42" s="27" t="s">
        <v>26</v>
      </c>
    </row>
    <row r="43" spans="1:13" ht="14.25" customHeight="1" x14ac:dyDescent="0.25">
      <c r="A43" s="25"/>
      <c r="B43" s="25"/>
      <c r="C43" s="25"/>
      <c r="D43" s="13" t="s">
        <v>57</v>
      </c>
      <c r="E43" s="27" t="s">
        <v>26</v>
      </c>
      <c r="F43" s="27" t="s">
        <v>26</v>
      </c>
      <c r="G43" s="27" t="s">
        <v>26</v>
      </c>
      <c r="H43" s="27" t="s">
        <v>26</v>
      </c>
      <c r="I43" s="27" t="s">
        <v>26</v>
      </c>
      <c r="J43" s="27" t="s">
        <v>26</v>
      </c>
      <c r="K43" s="27" t="s">
        <v>26</v>
      </c>
      <c r="L43" s="27" t="s">
        <v>26</v>
      </c>
      <c r="M43" s="27" t="s">
        <v>26</v>
      </c>
    </row>
    <row r="44" spans="1:13" ht="14.25" customHeight="1" x14ac:dyDescent="0.25">
      <c r="A44" s="25"/>
      <c r="B44" s="25"/>
      <c r="C44" s="25"/>
      <c r="D44" s="13" t="s">
        <v>58</v>
      </c>
      <c r="E44" s="27" t="s">
        <v>26</v>
      </c>
      <c r="F44" s="27" t="s">
        <v>26</v>
      </c>
      <c r="G44" s="27" t="s">
        <v>26</v>
      </c>
      <c r="H44" s="27" t="s">
        <v>26</v>
      </c>
      <c r="I44" s="27" t="s">
        <v>26</v>
      </c>
      <c r="J44" s="27" t="s">
        <v>26</v>
      </c>
      <c r="K44" s="27" t="s">
        <v>26</v>
      </c>
      <c r="L44" s="27" t="s">
        <v>26</v>
      </c>
      <c r="M44" s="27" t="s">
        <v>26</v>
      </c>
    </row>
    <row r="45" spans="1:13" ht="14.25" customHeight="1" x14ac:dyDescent="0.25">
      <c r="A45" s="25"/>
      <c r="B45" s="25"/>
      <c r="C45" s="25"/>
      <c r="D45" s="13"/>
      <c r="E45" s="27"/>
      <c r="F45" s="27"/>
      <c r="G45" s="27"/>
      <c r="H45" s="27"/>
      <c r="I45" s="27"/>
      <c r="J45" s="27"/>
      <c r="K45" s="27"/>
      <c r="L45" s="27"/>
      <c r="M45" s="27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39843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837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3" t="s">
        <v>0</v>
      </c>
      <c r="E2" s="83"/>
      <c r="F2" s="83"/>
      <c r="G2" s="83"/>
      <c r="H2" s="83"/>
      <c r="I2" s="83"/>
      <c r="J2" s="83"/>
      <c r="K2" s="83"/>
      <c r="L2" s="83"/>
      <c r="M2" s="83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296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0.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4"/>
      <c r="E7" s="85" t="s">
        <v>12</v>
      </c>
      <c r="F7" s="85" t="s">
        <v>13</v>
      </c>
      <c r="G7" s="85" t="s">
        <v>14</v>
      </c>
      <c r="H7" s="85" t="s">
        <v>15</v>
      </c>
      <c r="I7" s="85" t="s">
        <v>16</v>
      </c>
      <c r="J7" s="85" t="s">
        <v>17</v>
      </c>
      <c r="K7" s="85" t="s">
        <v>18</v>
      </c>
      <c r="L7" s="85" t="s">
        <v>19</v>
      </c>
      <c r="M7" s="85" t="s">
        <v>20</v>
      </c>
    </row>
    <row r="8" spans="4:14" ht="12.75" x14ac:dyDescent="0.2">
      <c r="D8" s="8"/>
      <c r="E8" s="85">
        <v>1</v>
      </c>
      <c r="F8" s="85">
        <v>2</v>
      </c>
      <c r="G8" s="85">
        <v>3</v>
      </c>
      <c r="H8" s="85">
        <v>4</v>
      </c>
      <c r="I8" s="85">
        <v>5</v>
      </c>
      <c r="J8" s="85">
        <v>6</v>
      </c>
      <c r="K8" s="85">
        <v>7</v>
      </c>
      <c r="L8" s="85">
        <v>8</v>
      </c>
      <c r="M8" s="85">
        <v>9</v>
      </c>
    </row>
    <row r="9" spans="4:14" ht="15.75" x14ac:dyDescent="0.25">
      <c r="D9" s="9" t="s">
        <v>21</v>
      </c>
      <c r="E9" s="10">
        <v>5970.1170000000002</v>
      </c>
      <c r="F9" s="10" t="s">
        <v>25</v>
      </c>
      <c r="G9" s="10" t="s">
        <v>25</v>
      </c>
      <c r="H9" s="10" t="s">
        <v>25</v>
      </c>
      <c r="I9" s="10" t="s">
        <v>26</v>
      </c>
      <c r="J9" s="10">
        <v>4.5149999999999997</v>
      </c>
      <c r="K9" s="10" t="s">
        <v>25</v>
      </c>
      <c r="L9" s="10" t="s">
        <v>25</v>
      </c>
      <c r="M9" s="10">
        <v>1590.943</v>
      </c>
    </row>
    <row r="10" spans="4:14" ht="14.25" customHeight="1" x14ac:dyDescent="0.25">
      <c r="D10" s="11" t="s">
        <v>22</v>
      </c>
      <c r="E10" s="12">
        <v>5970.1170000000002</v>
      </c>
      <c r="F10" s="12" t="s">
        <v>25</v>
      </c>
      <c r="G10" s="12" t="s">
        <v>25</v>
      </c>
      <c r="H10" s="12" t="s">
        <v>25</v>
      </c>
      <c r="I10" s="12" t="s">
        <v>26</v>
      </c>
      <c r="J10" s="12">
        <v>4.5149999999999997</v>
      </c>
      <c r="K10" s="12" t="s">
        <v>25</v>
      </c>
      <c r="L10" s="12" t="s">
        <v>25</v>
      </c>
      <c r="M10" s="12">
        <v>1590.943</v>
      </c>
    </row>
    <row r="11" spans="4:14" ht="16.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80.096000000000004</v>
      </c>
    </row>
    <row r="12" spans="4:14" ht="15.7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76.978999999999999</v>
      </c>
    </row>
    <row r="13" spans="4:14" ht="16.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85.090999999999994</v>
      </c>
    </row>
    <row r="14" spans="4:14" ht="15.75" customHeight="1" x14ac:dyDescent="0.25">
      <c r="D14" s="13" t="s">
        <v>28</v>
      </c>
      <c r="E14" s="12" t="s">
        <v>25</v>
      </c>
      <c r="F14" s="12" t="s">
        <v>25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34.289000000000001</v>
      </c>
    </row>
    <row r="15" spans="4:14" ht="16.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25</v>
      </c>
      <c r="K15" s="12" t="s">
        <v>25</v>
      </c>
      <c r="L15" s="12" t="s">
        <v>26</v>
      </c>
      <c r="M15" s="12">
        <v>42.701000000000001</v>
      </c>
    </row>
    <row r="16" spans="4:14" ht="15.75" customHeight="1" x14ac:dyDescent="0.25">
      <c r="D16" s="13" t="s">
        <v>30</v>
      </c>
      <c r="E16" s="12" t="s">
        <v>25</v>
      </c>
      <c r="F16" s="12" t="s">
        <v>25</v>
      </c>
      <c r="G16" s="12" t="s">
        <v>25</v>
      </c>
      <c r="H16" s="12" t="s">
        <v>25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33.524000000000001</v>
      </c>
    </row>
    <row r="17" spans="4:13" ht="16.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>
        <v>0.30299999999999999</v>
      </c>
      <c r="K17" s="12" t="s">
        <v>25</v>
      </c>
      <c r="L17" s="12" t="s">
        <v>25</v>
      </c>
      <c r="M17" s="12">
        <v>71.552999999999997</v>
      </c>
    </row>
    <row r="18" spans="4:13" ht="15.7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35.908000000000001</v>
      </c>
    </row>
    <row r="19" spans="4:13" ht="16.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31.129000000000001</v>
      </c>
    </row>
    <row r="20" spans="4:13" ht="15.7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53.036999999999999</v>
      </c>
    </row>
    <row r="21" spans="4:13" ht="16.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25</v>
      </c>
      <c r="L21" s="12" t="s">
        <v>26</v>
      </c>
      <c r="M21" s="12">
        <v>85.373000000000005</v>
      </c>
    </row>
    <row r="22" spans="4:13" ht="15.7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29.36</v>
      </c>
    </row>
    <row r="23" spans="4:13" ht="16.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75.228999999999999</v>
      </c>
    </row>
    <row r="24" spans="4:13" ht="15.7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69.816999999999993</v>
      </c>
    </row>
    <row r="25" spans="4:13" ht="16.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56.210999999999999</v>
      </c>
    </row>
    <row r="26" spans="4:13" ht="15.7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25</v>
      </c>
      <c r="L26" s="12" t="s">
        <v>26</v>
      </c>
      <c r="M26" s="12">
        <v>53.503999999999998</v>
      </c>
    </row>
    <row r="27" spans="4:13" ht="16.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25</v>
      </c>
      <c r="M27" s="12">
        <v>39.863</v>
      </c>
    </row>
    <row r="28" spans="4:13" ht="15.7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47.881999999999998</v>
      </c>
    </row>
    <row r="29" spans="4:13" ht="16.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30.713999999999999</v>
      </c>
    </row>
    <row r="30" spans="4:13" ht="15.7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79.176000000000002</v>
      </c>
    </row>
    <row r="31" spans="4:13" ht="16.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83.414000000000001</v>
      </c>
    </row>
    <row r="32" spans="4:13" ht="15.7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32.290999999999997</v>
      </c>
    </row>
    <row r="33" spans="4:13" ht="16.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77.596999999999994</v>
      </c>
    </row>
    <row r="34" spans="4:13" ht="15.7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52.43</v>
      </c>
    </row>
    <row r="35" spans="4:13" ht="16.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>
        <v>91.475999999999999</v>
      </c>
    </row>
    <row r="36" spans="4:13" ht="15.7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34.265999999999998</v>
      </c>
    </row>
    <row r="37" spans="4:13" ht="16.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47.743000000000002</v>
      </c>
    </row>
    <row r="38" spans="4:13" ht="15.7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60.29</v>
      </c>
    </row>
    <row r="39" spans="4:13" ht="16.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6.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6.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6.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5.7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4.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838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296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69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88">
        <v>7</v>
      </c>
      <c r="L8" s="88">
        <v>8</v>
      </c>
      <c r="M8" s="88">
        <v>9</v>
      </c>
    </row>
    <row r="9" spans="4:14" ht="15.75" x14ac:dyDescent="0.25">
      <c r="D9" s="9" t="s">
        <v>21</v>
      </c>
      <c r="E9" s="10" t="s">
        <v>25</v>
      </c>
      <c r="F9" s="10" t="s">
        <v>26</v>
      </c>
      <c r="G9" s="10" t="s">
        <v>25</v>
      </c>
      <c r="H9" s="10" t="s">
        <v>25</v>
      </c>
      <c r="I9" s="10" t="s">
        <v>26</v>
      </c>
      <c r="J9" s="10">
        <v>1.014</v>
      </c>
      <c r="K9" s="10" t="s">
        <v>25</v>
      </c>
      <c r="L9" s="10" t="s">
        <v>25</v>
      </c>
      <c r="M9" s="10">
        <v>1244.7629999999999</v>
      </c>
    </row>
    <row r="10" spans="4:14" ht="15.75" customHeight="1" x14ac:dyDescent="0.25">
      <c r="D10" s="11" t="s">
        <v>22</v>
      </c>
      <c r="E10" s="12" t="s">
        <v>25</v>
      </c>
      <c r="F10" s="12" t="s">
        <v>26</v>
      </c>
      <c r="G10" s="12" t="s">
        <v>25</v>
      </c>
      <c r="H10" s="12" t="s">
        <v>25</v>
      </c>
      <c r="I10" s="12" t="s">
        <v>26</v>
      </c>
      <c r="J10" s="12">
        <v>1.014</v>
      </c>
      <c r="K10" s="12" t="s">
        <v>25</v>
      </c>
      <c r="L10" s="12" t="s">
        <v>25</v>
      </c>
      <c r="M10" s="12">
        <v>1244.7629999999999</v>
      </c>
    </row>
    <row r="11" spans="4:14" ht="14.2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72.930000000000007</v>
      </c>
    </row>
    <row r="12" spans="4:14" ht="14.2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58.89</v>
      </c>
    </row>
    <row r="13" spans="4:14" ht="14.2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69.991</v>
      </c>
    </row>
    <row r="14" spans="4:14" ht="14.2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30.068000000000001</v>
      </c>
    </row>
    <row r="15" spans="4:14" ht="14.2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36.526000000000003</v>
      </c>
    </row>
    <row r="16" spans="4:14" ht="14.25" customHeight="1" x14ac:dyDescent="0.25">
      <c r="D16" s="13" t="s">
        <v>30</v>
      </c>
      <c r="E16" s="12" t="s">
        <v>25</v>
      </c>
      <c r="F16" s="12" t="s">
        <v>26</v>
      </c>
      <c r="G16" s="12" t="s">
        <v>25</v>
      </c>
      <c r="H16" s="12" t="s">
        <v>25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27.135999999999999</v>
      </c>
    </row>
    <row r="17" spans="4:13" ht="14.2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>
        <v>0.214</v>
      </c>
      <c r="K17" s="12" t="s">
        <v>25</v>
      </c>
      <c r="L17" s="12" t="s">
        <v>25</v>
      </c>
      <c r="M17" s="12">
        <v>60.969000000000001</v>
      </c>
    </row>
    <row r="18" spans="4:13" ht="14.2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30.893000000000001</v>
      </c>
    </row>
    <row r="19" spans="4:13" ht="14.2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26.681999999999999</v>
      </c>
    </row>
    <row r="20" spans="4:13" ht="14.2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45.238999999999997</v>
      </c>
    </row>
    <row r="21" spans="4:13" ht="14.2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25</v>
      </c>
      <c r="L21" s="12" t="s">
        <v>26</v>
      </c>
      <c r="M21" s="12">
        <v>68.296999999999997</v>
      </c>
    </row>
    <row r="22" spans="4:13" ht="14.2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25.498000000000001</v>
      </c>
    </row>
    <row r="23" spans="4:13" ht="14.2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58.637</v>
      </c>
    </row>
    <row r="24" spans="4:13" ht="14.2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49.728000000000002</v>
      </c>
    </row>
    <row r="25" spans="4:13" ht="14.2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46.1</v>
      </c>
    </row>
    <row r="26" spans="4:13" ht="14.2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25</v>
      </c>
      <c r="L26" s="12" t="s">
        <v>26</v>
      </c>
      <c r="M26" s="12">
        <v>47.152999999999999</v>
      </c>
    </row>
    <row r="27" spans="4:13" ht="14.2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>
        <v>33.104999999999997</v>
      </c>
    </row>
    <row r="28" spans="4:13" ht="14.2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46.1</v>
      </c>
    </row>
    <row r="29" spans="4:13" ht="14.2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23.3</v>
      </c>
    </row>
    <row r="30" spans="4:13" ht="14.2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67.197999999999993</v>
      </c>
    </row>
    <row r="31" spans="4:13" ht="14.2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79.817999999999998</v>
      </c>
    </row>
    <row r="32" spans="4:13" ht="14.2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31.25</v>
      </c>
    </row>
    <row r="33" spans="4:13" ht="14.2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1.006</v>
      </c>
    </row>
    <row r="34" spans="4:13" ht="14.2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50.243000000000002</v>
      </c>
    </row>
    <row r="35" spans="4:13" ht="14.2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>
        <v>64.236999999999995</v>
      </c>
    </row>
    <row r="36" spans="4:13" ht="14.2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32.978999999999999</v>
      </c>
    </row>
    <row r="37" spans="4:13" ht="14.2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11.888</v>
      </c>
    </row>
    <row r="38" spans="4:13" ht="14.2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48.902000000000001</v>
      </c>
    </row>
    <row r="39" spans="4:13" ht="14.2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4.2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4.2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4.2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4.2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4.2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4.2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4.2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D1:N45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7.296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839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294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88">
        <v>7</v>
      </c>
      <c r="L8" s="88">
        <v>8</v>
      </c>
      <c r="M8" s="88">
        <v>9</v>
      </c>
    </row>
    <row r="9" spans="4:14" ht="15.75" x14ac:dyDescent="0.25">
      <c r="D9" s="9" t="s">
        <v>21</v>
      </c>
      <c r="E9" s="10" t="s">
        <v>25</v>
      </c>
      <c r="F9" s="10" t="s">
        <v>25</v>
      </c>
      <c r="G9" s="10" t="s">
        <v>26</v>
      </c>
      <c r="H9" s="10" t="s">
        <v>26</v>
      </c>
      <c r="I9" s="10" t="s">
        <v>26</v>
      </c>
      <c r="J9" s="10">
        <v>3.5009999999999999</v>
      </c>
      <c r="K9" s="10" t="s">
        <v>25</v>
      </c>
      <c r="L9" s="10" t="s">
        <v>25</v>
      </c>
      <c r="M9" s="10">
        <v>346.18</v>
      </c>
    </row>
    <row r="10" spans="4:14" ht="16.5" customHeight="1" x14ac:dyDescent="0.25">
      <c r="D10" s="11" t="s">
        <v>22</v>
      </c>
      <c r="E10" s="12" t="s">
        <v>25</v>
      </c>
      <c r="F10" s="12" t="s">
        <v>25</v>
      </c>
      <c r="G10" s="12" t="s">
        <v>26</v>
      </c>
      <c r="H10" s="12" t="s">
        <v>26</v>
      </c>
      <c r="I10" s="12" t="s">
        <v>26</v>
      </c>
      <c r="J10" s="12">
        <v>3.5009999999999999</v>
      </c>
      <c r="K10" s="12" t="s">
        <v>25</v>
      </c>
      <c r="L10" s="12" t="s">
        <v>25</v>
      </c>
      <c r="M10" s="12">
        <v>346.18</v>
      </c>
    </row>
    <row r="11" spans="4:14" ht="15.7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7.1660000000000004</v>
      </c>
    </row>
    <row r="12" spans="4:14" ht="1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18.088999999999999</v>
      </c>
    </row>
    <row r="13" spans="4:14" ht="15.7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15.1</v>
      </c>
    </row>
    <row r="14" spans="4:14" ht="15" customHeight="1" x14ac:dyDescent="0.25">
      <c r="D14" s="13" t="s">
        <v>28</v>
      </c>
      <c r="E14" s="12" t="s">
        <v>25</v>
      </c>
      <c r="F14" s="12" t="s">
        <v>25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4.2210000000000001</v>
      </c>
    </row>
    <row r="15" spans="4:14" ht="15.7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25</v>
      </c>
      <c r="K15" s="12" t="s">
        <v>25</v>
      </c>
      <c r="L15" s="12" t="s">
        <v>26</v>
      </c>
      <c r="M15" s="12">
        <v>6.1749999999999998</v>
      </c>
    </row>
    <row r="16" spans="4:14" ht="15" customHeight="1" x14ac:dyDescent="0.25">
      <c r="D16" s="13" t="s">
        <v>30</v>
      </c>
      <c r="E16" s="12" t="s">
        <v>25</v>
      </c>
      <c r="F16" s="12" t="s">
        <v>25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6.3879999999999999</v>
      </c>
    </row>
    <row r="17" spans="4:13" ht="15.7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>
        <v>8.8999999999999996E-2</v>
      </c>
      <c r="K17" s="12">
        <v>8.8999999999999996E-2</v>
      </c>
      <c r="L17" s="12" t="s">
        <v>26</v>
      </c>
      <c r="M17" s="12">
        <v>10.584</v>
      </c>
    </row>
    <row r="18" spans="4:13" ht="1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5.0149999999999997</v>
      </c>
    </row>
    <row r="19" spans="4:13" ht="15.7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4.4470000000000001</v>
      </c>
    </row>
    <row r="20" spans="4:13" ht="1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7.798</v>
      </c>
    </row>
    <row r="21" spans="4:13" ht="15.7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25</v>
      </c>
      <c r="L21" s="12" t="s">
        <v>26</v>
      </c>
      <c r="M21" s="12">
        <v>17.076000000000001</v>
      </c>
    </row>
    <row r="22" spans="4:13" ht="1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3.8620000000000001</v>
      </c>
    </row>
    <row r="23" spans="4:13" ht="15.7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16.591999999999999</v>
      </c>
    </row>
    <row r="24" spans="4:13" ht="1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20.088999999999999</v>
      </c>
    </row>
    <row r="25" spans="4:13" ht="15.7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10.111000000000001</v>
      </c>
    </row>
    <row r="26" spans="4:13" ht="1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25</v>
      </c>
      <c r="L26" s="12" t="s">
        <v>26</v>
      </c>
      <c r="M26" s="12">
        <v>6.351</v>
      </c>
    </row>
    <row r="27" spans="4:13" ht="15.7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26</v>
      </c>
      <c r="L27" s="12" t="s">
        <v>25</v>
      </c>
      <c r="M27" s="12">
        <v>6.758</v>
      </c>
    </row>
    <row r="28" spans="4:13" ht="1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1.782</v>
      </c>
    </row>
    <row r="29" spans="4:13" ht="15.7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7.4139999999999997</v>
      </c>
    </row>
    <row r="30" spans="4:13" ht="1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11.978</v>
      </c>
    </row>
    <row r="31" spans="4:13" ht="15.7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3.5960000000000001</v>
      </c>
    </row>
    <row r="32" spans="4:13" ht="1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1.0409999999999999</v>
      </c>
    </row>
    <row r="33" spans="4:13" ht="15.7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76.590999999999994</v>
      </c>
    </row>
    <row r="34" spans="4:13" ht="1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2.1869999999999998</v>
      </c>
    </row>
    <row r="35" spans="4:13" ht="15.7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27.239000000000001</v>
      </c>
    </row>
    <row r="36" spans="4:13" ht="1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1.2869999999999999</v>
      </c>
    </row>
    <row r="37" spans="4:13" ht="15.7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35.854999999999997</v>
      </c>
    </row>
    <row r="38" spans="4:13" ht="1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11.388</v>
      </c>
    </row>
    <row r="39" spans="4:13" ht="15.7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.7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840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294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295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3.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88">
        <v>7</v>
      </c>
      <c r="L8" s="88">
        <v>8</v>
      </c>
      <c r="M8" s="88">
        <v>9</v>
      </c>
    </row>
    <row r="9" spans="4:14" ht="15.75" x14ac:dyDescent="0.25">
      <c r="D9" s="9" t="s">
        <v>21</v>
      </c>
      <c r="E9" s="10" t="s">
        <v>26</v>
      </c>
      <c r="F9" s="10" t="s">
        <v>26</v>
      </c>
      <c r="G9" s="10" t="s">
        <v>26</v>
      </c>
      <c r="H9" s="10" t="s">
        <v>26</v>
      </c>
      <c r="I9" s="10" t="s">
        <v>26</v>
      </c>
      <c r="J9" s="10" t="s">
        <v>25</v>
      </c>
      <c r="K9" s="10" t="s">
        <v>25</v>
      </c>
      <c r="L9" s="10" t="s">
        <v>26</v>
      </c>
      <c r="M9" s="10">
        <v>402.22399999999999</v>
      </c>
    </row>
    <row r="10" spans="4:14" ht="15.75" customHeight="1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25</v>
      </c>
      <c r="K10" s="12" t="s">
        <v>25</v>
      </c>
      <c r="L10" s="12" t="s">
        <v>26</v>
      </c>
      <c r="M10" s="12">
        <v>402.22399999999999</v>
      </c>
    </row>
    <row r="11" spans="4:14" ht="14.2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26.04</v>
      </c>
    </row>
    <row r="12" spans="4:14" ht="15.7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25.98</v>
      </c>
    </row>
    <row r="13" spans="4:14" ht="14.2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30.568000000000001</v>
      </c>
    </row>
    <row r="14" spans="4:14" ht="15.7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6.7039999999999997</v>
      </c>
    </row>
    <row r="15" spans="4:14" ht="14.2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10.452</v>
      </c>
    </row>
    <row r="16" spans="4:14" ht="15.7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3.7250000000000001</v>
      </c>
    </row>
    <row r="17" spans="4:13" ht="14.2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22.001999999999999</v>
      </c>
    </row>
    <row r="18" spans="4:13" ht="15.7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7.08</v>
      </c>
    </row>
    <row r="19" spans="4:13" ht="14.2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4.9800000000000004</v>
      </c>
    </row>
    <row r="20" spans="4:13" ht="15.7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12.146000000000001</v>
      </c>
    </row>
    <row r="21" spans="4:13" ht="14.2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18.646999999999998</v>
      </c>
    </row>
    <row r="22" spans="4:13" ht="15.7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5.8940000000000001</v>
      </c>
    </row>
    <row r="23" spans="4:13" ht="14.2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19.123999999999999</v>
      </c>
    </row>
    <row r="24" spans="4:13" ht="15.7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18.507999999999999</v>
      </c>
    </row>
    <row r="25" spans="4:13" ht="14.2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12.12</v>
      </c>
    </row>
    <row r="26" spans="4:13" ht="15.7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12.79</v>
      </c>
    </row>
    <row r="27" spans="4:13" ht="14.2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>
        <v>10.867000000000001</v>
      </c>
    </row>
    <row r="28" spans="4:13" ht="15.7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9.3230000000000004</v>
      </c>
    </row>
    <row r="29" spans="4:13" ht="14.2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8.8859999999999992</v>
      </c>
    </row>
    <row r="30" spans="4:13" ht="15.7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20.623000000000001</v>
      </c>
    </row>
    <row r="31" spans="4:13" ht="14.2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14.471</v>
      </c>
    </row>
    <row r="32" spans="4:13" ht="15.7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9.2270000000000003</v>
      </c>
    </row>
    <row r="33" spans="4:13" ht="14.2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32.381</v>
      </c>
    </row>
    <row r="34" spans="4:13" ht="15.7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7.9649999999999999</v>
      </c>
    </row>
    <row r="35" spans="4:13" ht="14.2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>
        <v>15.673</v>
      </c>
    </row>
    <row r="36" spans="4:13" ht="15.7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12.945</v>
      </c>
    </row>
    <row r="37" spans="4:13" ht="14.2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11.484999999999999</v>
      </c>
    </row>
    <row r="38" spans="4:13" ht="15.7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11.618</v>
      </c>
    </row>
    <row r="39" spans="4:13" ht="14.2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4.2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4.2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4.2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5.7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D1:N48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4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841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294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295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4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88">
        <v>7</v>
      </c>
      <c r="L8" s="88">
        <v>8</v>
      </c>
      <c r="M8" s="88">
        <v>9</v>
      </c>
    </row>
    <row r="9" spans="4:14" ht="15.75" x14ac:dyDescent="0.25">
      <c r="D9" s="9" t="s">
        <v>21</v>
      </c>
      <c r="E9" s="10" t="s">
        <v>26</v>
      </c>
      <c r="F9" s="10" t="s">
        <v>26</v>
      </c>
      <c r="G9" s="10" t="s">
        <v>26</v>
      </c>
      <c r="H9" s="10" t="s">
        <v>26</v>
      </c>
      <c r="I9" s="10" t="s">
        <v>26</v>
      </c>
      <c r="J9" s="10" t="s">
        <v>25</v>
      </c>
      <c r="K9" s="10" t="s">
        <v>25</v>
      </c>
      <c r="L9" s="10" t="s">
        <v>25</v>
      </c>
      <c r="M9" s="10">
        <v>108.36</v>
      </c>
    </row>
    <row r="10" spans="4:14" ht="15.75" customHeight="1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25</v>
      </c>
      <c r="K10" s="12" t="s">
        <v>25</v>
      </c>
      <c r="L10" s="12" t="s">
        <v>25</v>
      </c>
      <c r="M10" s="12">
        <v>108.36</v>
      </c>
    </row>
    <row r="11" spans="4:14" ht="15.7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6.7919999999999998</v>
      </c>
    </row>
    <row r="12" spans="4:14" ht="1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8.8960000000000008</v>
      </c>
    </row>
    <row r="13" spans="4:14" ht="15.7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6.282</v>
      </c>
    </row>
    <row r="14" spans="4:14" ht="1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2.2650000000000001</v>
      </c>
    </row>
    <row r="15" spans="4:14" ht="15.7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2.532</v>
      </c>
    </row>
    <row r="16" spans="4:14" ht="1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1.5249999999999999</v>
      </c>
    </row>
    <row r="17" spans="4:13" ht="15.7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4.0940000000000003</v>
      </c>
    </row>
    <row r="18" spans="4:13" ht="1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1.9530000000000001</v>
      </c>
    </row>
    <row r="19" spans="4:13" ht="15.7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2.0619999999999998</v>
      </c>
    </row>
    <row r="20" spans="4:13" ht="1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2.8980000000000001</v>
      </c>
    </row>
    <row r="21" spans="4:13" ht="15.7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5.1740000000000004</v>
      </c>
    </row>
    <row r="22" spans="4:13" ht="1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1.639</v>
      </c>
    </row>
    <row r="23" spans="4:13" ht="15.7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5.4880000000000004</v>
      </c>
    </row>
    <row r="24" spans="4:13" ht="1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6.524</v>
      </c>
    </row>
    <row r="25" spans="4:13" ht="15.7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3.21</v>
      </c>
    </row>
    <row r="26" spans="4:13" ht="1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2.1080000000000001</v>
      </c>
    </row>
    <row r="27" spans="4:13" ht="15.7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26</v>
      </c>
      <c r="L27" s="12" t="s">
        <v>25</v>
      </c>
      <c r="M27" s="12">
        <v>2.7290000000000001</v>
      </c>
    </row>
    <row r="28" spans="4:13" ht="1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1.927</v>
      </c>
    </row>
    <row r="29" spans="4:13" ht="15.7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2.3780000000000001</v>
      </c>
    </row>
    <row r="30" spans="4:13" ht="1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6.9320000000000004</v>
      </c>
    </row>
    <row r="31" spans="4:13" ht="15.7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4.2050000000000001</v>
      </c>
    </row>
    <row r="32" spans="4:13" ht="1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2.0910000000000002</v>
      </c>
    </row>
    <row r="33" spans="4:13" ht="15.7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5.0519999999999996</v>
      </c>
    </row>
    <row r="34" spans="4:13" ht="1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3.1589999999999998</v>
      </c>
    </row>
    <row r="35" spans="4:13" ht="15.7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>
        <v>5.3979999999999997</v>
      </c>
    </row>
    <row r="36" spans="4:13" ht="1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3.4430000000000001</v>
      </c>
    </row>
    <row r="37" spans="4:13" ht="15.7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3.887</v>
      </c>
    </row>
    <row r="38" spans="4:13" ht="1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3.7170000000000001</v>
      </c>
    </row>
    <row r="39" spans="4:13" ht="15.7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.7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  <row r="47" spans="4:13" ht="15.75" customHeight="1" x14ac:dyDescent="0.25">
      <c r="D47" s="13"/>
      <c r="E47" s="12"/>
      <c r="F47" s="12"/>
      <c r="G47" s="12"/>
      <c r="H47" s="12"/>
      <c r="I47" s="12"/>
      <c r="J47" s="12"/>
      <c r="K47" s="12"/>
      <c r="L47" s="12"/>
      <c r="M47" s="12"/>
    </row>
    <row r="48" spans="4:13" ht="15" customHeight="1" x14ac:dyDescent="0.25">
      <c r="D48" s="13"/>
      <c r="E48" s="12"/>
      <c r="F48" s="12"/>
      <c r="G48" s="12"/>
      <c r="H48" s="12"/>
      <c r="I48" s="12"/>
      <c r="J48" s="12"/>
      <c r="K48" s="12"/>
      <c r="L48" s="12"/>
      <c r="M48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D1:N45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4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842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296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2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88">
        <v>7</v>
      </c>
      <c r="L8" s="88">
        <v>8</v>
      </c>
      <c r="M8" s="88">
        <v>9</v>
      </c>
    </row>
    <row r="9" spans="4:14" ht="15.75" x14ac:dyDescent="0.25">
      <c r="D9" s="9" t="s">
        <v>21</v>
      </c>
      <c r="E9" s="10" t="s">
        <v>25</v>
      </c>
      <c r="F9" s="10" t="s">
        <v>26</v>
      </c>
      <c r="G9" s="10" t="s">
        <v>25</v>
      </c>
      <c r="H9" s="10" t="s">
        <v>25</v>
      </c>
      <c r="I9" s="10" t="s">
        <v>26</v>
      </c>
      <c r="J9" s="10">
        <v>2.8969999999999998</v>
      </c>
      <c r="K9" s="10">
        <v>2.8969999999999998</v>
      </c>
      <c r="L9" s="10" t="s">
        <v>26</v>
      </c>
      <c r="M9" s="10">
        <v>24.495999999999999</v>
      </c>
    </row>
    <row r="10" spans="4:14" ht="15" customHeight="1" x14ac:dyDescent="0.25">
      <c r="D10" s="11" t="s">
        <v>22</v>
      </c>
      <c r="E10" s="12" t="s">
        <v>25</v>
      </c>
      <c r="F10" s="12" t="s">
        <v>26</v>
      </c>
      <c r="G10" s="12" t="s">
        <v>25</v>
      </c>
      <c r="H10" s="12" t="s">
        <v>25</v>
      </c>
      <c r="I10" s="12" t="s">
        <v>26</v>
      </c>
      <c r="J10" s="12">
        <v>2.8969999999999998</v>
      </c>
      <c r="K10" s="12">
        <v>2.8969999999999998</v>
      </c>
      <c r="L10" s="12" t="s">
        <v>26</v>
      </c>
      <c r="M10" s="12">
        <v>24.495999999999999</v>
      </c>
    </row>
    <row r="11" spans="4:14" ht="16.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1.6519999999999999</v>
      </c>
    </row>
    <row r="12" spans="4:14" ht="14.2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0.79</v>
      </c>
    </row>
    <row r="13" spans="4:14" ht="16.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0.40400000000000003</v>
      </c>
    </row>
    <row r="14" spans="4:14" ht="14.2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0.59699999999999998</v>
      </c>
    </row>
    <row r="15" spans="4:14" ht="16.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0.76400000000000001</v>
      </c>
    </row>
    <row r="16" spans="4:14" ht="14.2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0.24399999999999999</v>
      </c>
    </row>
    <row r="17" spans="4:13" ht="16.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1.837</v>
      </c>
    </row>
    <row r="18" spans="4:13" ht="14.2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0.624</v>
      </c>
    </row>
    <row r="19" spans="4:13" ht="16.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0.46100000000000002</v>
      </c>
    </row>
    <row r="20" spans="4:13" ht="14.2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25</v>
      </c>
      <c r="K20" s="12" t="s">
        <v>25</v>
      </c>
      <c r="L20" s="12" t="s">
        <v>26</v>
      </c>
      <c r="M20" s="12">
        <v>0.57199999999999995</v>
      </c>
    </row>
    <row r="21" spans="4:13" ht="16.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1.325</v>
      </c>
    </row>
    <row r="22" spans="4:13" ht="14.2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0.505</v>
      </c>
    </row>
    <row r="23" spans="4:13" ht="16.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0.55500000000000005</v>
      </c>
    </row>
    <row r="24" spans="4:13" ht="14.25" customHeight="1" x14ac:dyDescent="0.25">
      <c r="D24" s="13" t="s">
        <v>38</v>
      </c>
      <c r="E24" s="12" t="s">
        <v>25</v>
      </c>
      <c r="F24" s="12" t="s">
        <v>26</v>
      </c>
      <c r="G24" s="12" t="s">
        <v>25</v>
      </c>
      <c r="H24" s="12" t="s">
        <v>25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1.9390000000000001</v>
      </c>
    </row>
    <row r="25" spans="4:13" ht="16.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0.96499999999999997</v>
      </c>
    </row>
    <row r="26" spans="4:13" ht="14.2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25</v>
      </c>
      <c r="L26" s="12" t="s">
        <v>26</v>
      </c>
      <c r="M26" s="12">
        <v>0.86899999999999999</v>
      </c>
    </row>
    <row r="27" spans="4:13" ht="16.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0.25</v>
      </c>
    </row>
    <row r="28" spans="4:13" ht="14.2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0.46500000000000002</v>
      </c>
    </row>
    <row r="29" spans="4:13" ht="16.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0.73399999999999999</v>
      </c>
    </row>
    <row r="30" spans="4:13" ht="14.2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0.52300000000000002</v>
      </c>
    </row>
    <row r="31" spans="4:13" ht="16.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1.474</v>
      </c>
    </row>
    <row r="32" spans="4:13" ht="14.2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0.53400000000000003</v>
      </c>
    </row>
    <row r="33" spans="4:13" ht="16.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1.25</v>
      </c>
    </row>
    <row r="34" spans="4:13" ht="14.2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1.512</v>
      </c>
    </row>
    <row r="35" spans="4:13" ht="16.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>
        <v>0.75600000000000001</v>
      </c>
    </row>
    <row r="36" spans="4:13" ht="14.2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0.223</v>
      </c>
    </row>
    <row r="37" spans="4:13" ht="16.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1.121</v>
      </c>
    </row>
    <row r="38" spans="4:13" ht="14.2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1.5509999999999999</v>
      </c>
    </row>
    <row r="39" spans="4:13" ht="16.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4.2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6.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4.2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6.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4.2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6.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8.39843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843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294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2.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88">
        <v>7</v>
      </c>
      <c r="L8" s="88">
        <v>8</v>
      </c>
      <c r="M8" s="88">
        <v>9</v>
      </c>
    </row>
    <row r="9" spans="4:14" ht="15.75" x14ac:dyDescent="0.25">
      <c r="D9" s="9" t="s">
        <v>21</v>
      </c>
      <c r="E9" s="10" t="s">
        <v>26</v>
      </c>
      <c r="F9" s="10" t="s">
        <v>26</v>
      </c>
      <c r="G9" s="10" t="s">
        <v>26</v>
      </c>
      <c r="H9" s="10" t="s">
        <v>26</v>
      </c>
      <c r="I9" s="10" t="s">
        <v>26</v>
      </c>
      <c r="J9" s="10" t="s">
        <v>25</v>
      </c>
      <c r="K9" s="10" t="s">
        <v>25</v>
      </c>
      <c r="L9" s="10" t="s">
        <v>26</v>
      </c>
      <c r="M9" s="10">
        <v>2.0920000000000001</v>
      </c>
    </row>
    <row r="10" spans="4:14" ht="15" customHeight="1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25</v>
      </c>
      <c r="K10" s="12" t="s">
        <v>25</v>
      </c>
      <c r="L10" s="12" t="s">
        <v>26</v>
      </c>
      <c r="M10" s="12">
        <v>2.0920000000000001</v>
      </c>
    </row>
    <row r="11" spans="4:14" ht="1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0.05</v>
      </c>
    </row>
    <row r="12" spans="4:14" ht="14.2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 t="s">
        <v>25</v>
      </c>
    </row>
    <row r="13" spans="4:14" ht="1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1.7999999999999999E-2</v>
      </c>
    </row>
    <row r="14" spans="4:14" ht="14.2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 t="s">
        <v>26</v>
      </c>
    </row>
    <row r="15" spans="4:14" ht="1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0.185</v>
      </c>
    </row>
    <row r="16" spans="4:14" ht="14.2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2.5000000000000001E-2</v>
      </c>
    </row>
    <row r="17" spans="4:13" ht="1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5.7000000000000002E-2</v>
      </c>
    </row>
    <row r="18" spans="4:13" ht="14.2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5.1999999999999998E-2</v>
      </c>
    </row>
    <row r="19" spans="4:13" ht="1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4.2000000000000003E-2</v>
      </c>
    </row>
    <row r="20" spans="4:13" ht="14.2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1.9E-2</v>
      </c>
    </row>
    <row r="21" spans="4:13" ht="1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0.29599999999999999</v>
      </c>
    </row>
    <row r="22" spans="4:13" ht="14.2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 t="s">
        <v>25</v>
      </c>
    </row>
    <row r="23" spans="4:13" ht="1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5.5E-2</v>
      </c>
    </row>
    <row r="24" spans="4:13" ht="14.2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0.28100000000000003</v>
      </c>
    </row>
    <row r="25" spans="4:13" ht="1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4.4999999999999998E-2</v>
      </c>
    </row>
    <row r="26" spans="4:13" ht="14.2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5.7000000000000002E-2</v>
      </c>
    </row>
    <row r="27" spans="4:13" ht="1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0.06</v>
      </c>
    </row>
    <row r="28" spans="4:13" ht="14.2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8.5999999999999993E-2</v>
      </c>
    </row>
    <row r="29" spans="4:13" ht="1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2.4E-2</v>
      </c>
    </row>
    <row r="30" spans="4:13" ht="14.2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0.14499999999999999</v>
      </c>
    </row>
    <row r="31" spans="4:13" ht="1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0.20300000000000001</v>
      </c>
    </row>
    <row r="32" spans="4:13" ht="14.2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 t="s">
        <v>26</v>
      </c>
    </row>
    <row r="33" spans="4:13" ht="1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6.2E-2</v>
      </c>
    </row>
    <row r="34" spans="4:13" ht="14.2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0.11</v>
      </c>
    </row>
    <row r="35" spans="4:13" ht="1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>
        <v>4.7E-2</v>
      </c>
    </row>
    <row r="36" spans="4:13" ht="14.2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2.5000000000000001E-2</v>
      </c>
    </row>
    <row r="37" spans="4:13" ht="1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25</v>
      </c>
    </row>
    <row r="38" spans="4:13" ht="14.2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9.4E-2</v>
      </c>
    </row>
    <row r="39" spans="4:13" ht="1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4.2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4.2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4.2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4.2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D1:N45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5976562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844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296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7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88">
        <v>7</v>
      </c>
      <c r="L8" s="88">
        <v>8</v>
      </c>
      <c r="M8" s="88">
        <v>9</v>
      </c>
    </row>
    <row r="9" spans="4:14" ht="15.75" x14ac:dyDescent="0.25">
      <c r="D9" s="9" t="s">
        <v>21</v>
      </c>
      <c r="E9" s="10" t="s">
        <v>26</v>
      </c>
      <c r="F9" s="10" t="s">
        <v>26</v>
      </c>
      <c r="G9" s="10" t="s">
        <v>26</v>
      </c>
      <c r="H9" s="10" t="s">
        <v>26</v>
      </c>
      <c r="I9" s="10" t="s">
        <v>26</v>
      </c>
      <c r="J9" s="10" t="s">
        <v>25</v>
      </c>
      <c r="K9" s="10" t="s">
        <v>25</v>
      </c>
      <c r="L9" s="10" t="s">
        <v>26</v>
      </c>
      <c r="M9" s="10">
        <v>0.5</v>
      </c>
    </row>
    <row r="10" spans="4:14" ht="15" customHeight="1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25</v>
      </c>
      <c r="K10" s="12" t="s">
        <v>25</v>
      </c>
      <c r="L10" s="12" t="s">
        <v>26</v>
      </c>
      <c r="M10" s="12">
        <v>0.5</v>
      </c>
    </row>
    <row r="11" spans="4:14" ht="16.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 t="s">
        <v>25</v>
      </c>
    </row>
    <row r="12" spans="4:14" ht="15.7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 t="s">
        <v>26</v>
      </c>
    </row>
    <row r="13" spans="4:14" ht="16.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25</v>
      </c>
    </row>
    <row r="14" spans="4:14" ht="15.7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 t="s">
        <v>26</v>
      </c>
    </row>
    <row r="15" spans="4:14" ht="16.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 t="s">
        <v>25</v>
      </c>
    </row>
    <row r="16" spans="4:14" ht="15.7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 t="s">
        <v>25</v>
      </c>
    </row>
    <row r="17" spans="4:13" ht="16.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 t="s">
        <v>26</v>
      </c>
    </row>
    <row r="18" spans="4:13" ht="15.7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 t="s">
        <v>26</v>
      </c>
    </row>
    <row r="19" spans="4:13" ht="16.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 t="s">
        <v>26</v>
      </c>
    </row>
    <row r="20" spans="4:13" ht="15.7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 t="s">
        <v>25</v>
      </c>
    </row>
    <row r="21" spans="4:13" ht="16.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 t="s">
        <v>25</v>
      </c>
    </row>
    <row r="22" spans="4:13" ht="15.7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 t="s">
        <v>26</v>
      </c>
    </row>
    <row r="23" spans="4:13" ht="16.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 t="s">
        <v>25</v>
      </c>
    </row>
    <row r="24" spans="4:13" ht="15.7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 t="s">
        <v>25</v>
      </c>
    </row>
    <row r="25" spans="4:13" ht="16.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 t="s">
        <v>26</v>
      </c>
    </row>
    <row r="26" spans="4:13" ht="15.7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 t="s">
        <v>26</v>
      </c>
    </row>
    <row r="27" spans="4:13" ht="16.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 t="s">
        <v>26</v>
      </c>
    </row>
    <row r="28" spans="4:13" ht="15.7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 t="s">
        <v>26</v>
      </c>
    </row>
    <row r="29" spans="4:13" ht="16.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 t="s">
        <v>25</v>
      </c>
    </row>
    <row r="30" spans="4:13" ht="15.7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 t="s">
        <v>25</v>
      </c>
    </row>
    <row r="31" spans="4:13" ht="16.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8.5999999999999993E-2</v>
      </c>
    </row>
    <row r="32" spans="4:13" ht="15.7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 t="s">
        <v>25</v>
      </c>
    </row>
    <row r="33" spans="4:13" ht="16.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 t="s">
        <v>25</v>
      </c>
    </row>
    <row r="34" spans="4:13" ht="15.7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 t="s">
        <v>25</v>
      </c>
    </row>
    <row r="35" spans="4:13" ht="16.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 t="s">
        <v>25</v>
      </c>
    </row>
    <row r="36" spans="4:13" ht="15.7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 t="s">
        <v>25</v>
      </c>
    </row>
    <row r="37" spans="4:13" ht="16.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26</v>
      </c>
    </row>
    <row r="38" spans="4:13" ht="15.7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 t="s">
        <v>25</v>
      </c>
    </row>
    <row r="39" spans="4:13" ht="16.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6.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6.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6.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7.796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845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297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294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295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4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88">
        <v>7</v>
      </c>
      <c r="L8" s="88">
        <v>8</v>
      </c>
      <c r="M8" s="88">
        <v>9</v>
      </c>
    </row>
    <row r="9" spans="4:14" ht="15.75" x14ac:dyDescent="0.25">
      <c r="D9" s="9" t="s">
        <v>21</v>
      </c>
      <c r="E9" s="10" t="s">
        <v>26</v>
      </c>
      <c r="F9" s="10" t="s">
        <v>26</v>
      </c>
      <c r="G9" s="10" t="s">
        <v>26</v>
      </c>
      <c r="H9" s="10" t="s">
        <v>26</v>
      </c>
      <c r="I9" s="10" t="s">
        <v>26</v>
      </c>
      <c r="J9" s="10" t="s">
        <v>25</v>
      </c>
      <c r="K9" s="10" t="s">
        <v>25</v>
      </c>
      <c r="L9" s="10" t="s">
        <v>26</v>
      </c>
      <c r="M9" s="10">
        <v>2704</v>
      </c>
    </row>
    <row r="10" spans="4:14" ht="15" customHeight="1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25</v>
      </c>
      <c r="K10" s="12" t="s">
        <v>25</v>
      </c>
      <c r="L10" s="12" t="s">
        <v>26</v>
      </c>
      <c r="M10" s="12">
        <v>2704</v>
      </c>
    </row>
    <row r="11" spans="4:14" ht="1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 t="s">
        <v>26</v>
      </c>
    </row>
    <row r="12" spans="4:14" ht="16.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 t="s">
        <v>26</v>
      </c>
    </row>
    <row r="13" spans="4:14" ht="1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</row>
    <row r="14" spans="4:14" ht="16.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 t="s">
        <v>26</v>
      </c>
    </row>
    <row r="15" spans="4:14" ht="1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 t="s">
        <v>25</v>
      </c>
    </row>
    <row r="16" spans="4:14" ht="16.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 t="s">
        <v>25</v>
      </c>
    </row>
    <row r="17" spans="4:13" ht="1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 t="s">
        <v>25</v>
      </c>
    </row>
    <row r="18" spans="4:13" ht="16.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 t="s">
        <v>26</v>
      </c>
    </row>
    <row r="19" spans="4:13" ht="1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 t="s">
        <v>25</v>
      </c>
    </row>
    <row r="20" spans="4:13" ht="16.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 t="s">
        <v>26</v>
      </c>
    </row>
    <row r="21" spans="4:13" ht="1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 t="s">
        <v>26</v>
      </c>
    </row>
    <row r="22" spans="4:13" ht="16.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 t="s">
        <v>25</v>
      </c>
    </row>
    <row r="23" spans="4:13" ht="1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 t="s">
        <v>26</v>
      </c>
    </row>
    <row r="24" spans="4:13" ht="16.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 t="s">
        <v>25</v>
      </c>
    </row>
    <row r="25" spans="4:13" ht="1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 t="s">
        <v>26</v>
      </c>
    </row>
    <row r="26" spans="4:13" ht="16.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 t="s">
        <v>26</v>
      </c>
    </row>
    <row r="27" spans="4:13" ht="1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 t="s">
        <v>26</v>
      </c>
    </row>
    <row r="28" spans="4:13" ht="16.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 t="s">
        <v>26</v>
      </c>
    </row>
    <row r="29" spans="4:13" ht="1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 t="s">
        <v>26</v>
      </c>
    </row>
    <row r="30" spans="4:13" ht="16.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 t="s">
        <v>26</v>
      </c>
    </row>
    <row r="31" spans="4:13" ht="1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 t="s">
        <v>25</v>
      </c>
    </row>
    <row r="32" spans="4:13" ht="16.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 t="s">
        <v>26</v>
      </c>
    </row>
    <row r="33" spans="4:13" ht="1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 t="s">
        <v>26</v>
      </c>
    </row>
    <row r="34" spans="4:13" ht="16.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 t="s">
        <v>25</v>
      </c>
    </row>
    <row r="35" spans="4:13" ht="1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 t="s">
        <v>26</v>
      </c>
    </row>
    <row r="36" spans="4:13" ht="16.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 t="s">
        <v>25</v>
      </c>
    </row>
    <row r="37" spans="4:13" ht="1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26</v>
      </c>
    </row>
    <row r="38" spans="4:13" ht="16.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 t="s">
        <v>25</v>
      </c>
    </row>
    <row r="39" spans="4:13" ht="1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6.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6.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6.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6.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4.0976562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846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297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294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35">
        <v>1</v>
      </c>
      <c r="F8" s="35">
        <v>2</v>
      </c>
      <c r="G8" s="35">
        <v>3</v>
      </c>
      <c r="H8" s="35">
        <v>4</v>
      </c>
      <c r="I8" s="35">
        <v>5</v>
      </c>
      <c r="J8" s="35">
        <v>6</v>
      </c>
      <c r="K8" s="35">
        <v>7</v>
      </c>
      <c r="L8" s="35">
        <v>8</v>
      </c>
      <c r="M8" s="35">
        <v>9</v>
      </c>
    </row>
    <row r="9" spans="4:14" ht="15.75" x14ac:dyDescent="0.25">
      <c r="D9" s="9" t="s">
        <v>21</v>
      </c>
      <c r="E9" s="10" t="s">
        <v>26</v>
      </c>
      <c r="F9" s="10" t="s">
        <v>26</v>
      </c>
      <c r="G9" s="10" t="s">
        <v>26</v>
      </c>
      <c r="H9" s="10" t="s">
        <v>26</v>
      </c>
      <c r="I9" s="10" t="s">
        <v>26</v>
      </c>
      <c r="J9" s="10" t="s">
        <v>26</v>
      </c>
      <c r="K9" s="10" t="s">
        <v>26</v>
      </c>
      <c r="L9" s="10" t="s">
        <v>26</v>
      </c>
      <c r="M9" s="10">
        <v>17</v>
      </c>
    </row>
    <row r="10" spans="4:14" ht="15" customHeight="1" x14ac:dyDescent="0.25">
      <c r="D10" s="11" t="s">
        <v>22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" t="s">
        <v>26</v>
      </c>
      <c r="M10" s="12">
        <v>17</v>
      </c>
    </row>
    <row r="11" spans="4:14" ht="15.7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 t="s">
        <v>26</v>
      </c>
    </row>
    <row r="12" spans="4:14" ht="1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 t="s">
        <v>26</v>
      </c>
    </row>
    <row r="13" spans="4:14" ht="15.7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</row>
    <row r="14" spans="4:14" ht="15" customHeight="1" x14ac:dyDescent="0.25">
      <c r="D14" s="13" t="s">
        <v>28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 t="s">
        <v>26</v>
      </c>
    </row>
    <row r="15" spans="4:14" ht="15.7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 t="s">
        <v>26</v>
      </c>
    </row>
    <row r="16" spans="4:14" ht="1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 t="s">
        <v>26</v>
      </c>
    </row>
    <row r="17" spans="4:13" ht="15.7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 t="s">
        <v>25</v>
      </c>
    </row>
    <row r="18" spans="4:13" ht="1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 t="s">
        <v>26</v>
      </c>
    </row>
    <row r="19" spans="4:13" ht="15.7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 t="s">
        <v>26</v>
      </c>
    </row>
    <row r="20" spans="4:13" ht="1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 t="s">
        <v>26</v>
      </c>
    </row>
    <row r="21" spans="4:13" ht="15.7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 t="s">
        <v>26</v>
      </c>
    </row>
    <row r="22" spans="4:13" ht="1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 t="s">
        <v>26</v>
      </c>
    </row>
    <row r="23" spans="4:13" ht="15.7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 t="s">
        <v>26</v>
      </c>
    </row>
    <row r="24" spans="4:13" ht="1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 t="s">
        <v>25</v>
      </c>
    </row>
    <row r="25" spans="4:13" ht="15.7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 t="s">
        <v>26</v>
      </c>
    </row>
    <row r="26" spans="4:13" ht="1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 t="s">
        <v>26</v>
      </c>
    </row>
    <row r="27" spans="4:13" ht="15.7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 t="s">
        <v>26</v>
      </c>
    </row>
    <row r="28" spans="4:13" ht="1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 t="s">
        <v>26</v>
      </c>
    </row>
    <row r="29" spans="4:13" ht="15.7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 t="s">
        <v>26</v>
      </c>
    </row>
    <row r="30" spans="4:13" ht="1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 t="s">
        <v>26</v>
      </c>
    </row>
    <row r="31" spans="4:13" ht="15.7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 t="s">
        <v>26</v>
      </c>
    </row>
    <row r="32" spans="4:13" ht="1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 t="s">
        <v>26</v>
      </c>
    </row>
    <row r="33" spans="4:13" ht="15.7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 t="s">
        <v>25</v>
      </c>
    </row>
    <row r="34" spans="4:13" ht="1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 t="s">
        <v>26</v>
      </c>
    </row>
    <row r="35" spans="4:13" ht="15.7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 t="s">
        <v>26</v>
      </c>
    </row>
    <row r="36" spans="4:13" ht="1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 t="s">
        <v>26</v>
      </c>
    </row>
    <row r="37" spans="4:13" ht="15.7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26</v>
      </c>
    </row>
    <row r="38" spans="4:13" ht="1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 t="s">
        <v>26</v>
      </c>
    </row>
    <row r="39" spans="4:13" ht="15.7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.7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N44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16384" width="8.796875" style="3"/>
  </cols>
  <sheetData>
    <row r="1" spans="4:14" ht="93" customHeight="1" x14ac:dyDescent="0.25">
      <c r="E1" s="309" t="s">
        <v>880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4" t="s">
        <v>0</v>
      </c>
      <c r="E2" s="4"/>
      <c r="F2" s="4"/>
      <c r="G2" s="4"/>
      <c r="H2" s="4"/>
      <c r="I2" s="4"/>
      <c r="J2" s="4"/>
      <c r="K2" s="4"/>
      <c r="L2" s="4"/>
      <c r="M2" s="4"/>
    </row>
    <row r="3" spans="4:14" ht="12.75" x14ac:dyDescent="0.2">
      <c r="D3" s="310" t="s">
        <v>196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4" t="s">
        <v>158</v>
      </c>
      <c r="F4" s="308" t="s">
        <v>2</v>
      </c>
      <c r="G4" s="308"/>
      <c r="H4" s="308"/>
      <c r="I4" s="308"/>
      <c r="J4" s="314" t="s">
        <v>59</v>
      </c>
      <c r="K4" s="308" t="s">
        <v>2</v>
      </c>
      <c r="L4" s="308"/>
      <c r="M4" s="314" t="s">
        <v>4</v>
      </c>
    </row>
    <row r="5" spans="4:14" ht="14.45" customHeight="1" x14ac:dyDescent="0.2">
      <c r="D5" s="318"/>
      <c r="E5" s="314"/>
      <c r="F5" s="314" t="s">
        <v>159</v>
      </c>
      <c r="G5" s="314" t="s">
        <v>6</v>
      </c>
      <c r="H5" s="315" t="s">
        <v>7</v>
      </c>
      <c r="I5" s="316"/>
      <c r="J5" s="314"/>
      <c r="K5" s="314" t="s">
        <v>8</v>
      </c>
      <c r="L5" s="314" t="s">
        <v>9</v>
      </c>
      <c r="M5" s="314"/>
    </row>
    <row r="6" spans="4:14" ht="76.5" customHeight="1" x14ac:dyDescent="0.2">
      <c r="D6" s="318"/>
      <c r="E6" s="314"/>
      <c r="F6" s="314"/>
      <c r="G6" s="314"/>
      <c r="H6" s="262" t="s">
        <v>10</v>
      </c>
      <c r="I6" s="262" t="s">
        <v>11</v>
      </c>
      <c r="J6" s="314"/>
      <c r="K6" s="314"/>
      <c r="L6" s="314"/>
      <c r="M6" s="314"/>
    </row>
    <row r="7" spans="4:14" ht="38.25" hidden="1" x14ac:dyDescent="0.2">
      <c r="D7" s="6"/>
      <c r="E7" s="7" t="s">
        <v>12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7" t="s">
        <v>18</v>
      </c>
      <c r="L7" s="7" t="s">
        <v>19</v>
      </c>
      <c r="M7" s="7" t="s">
        <v>20</v>
      </c>
    </row>
    <row r="8" spans="4:14" ht="12.75" x14ac:dyDescent="0.2">
      <c r="D8" s="8"/>
      <c r="E8" s="7">
        <v>1</v>
      </c>
      <c r="F8" s="7">
        <v>2</v>
      </c>
      <c r="G8" s="7">
        <v>3</v>
      </c>
      <c r="H8" s="7">
        <v>4</v>
      </c>
      <c r="I8" s="7">
        <v>5</v>
      </c>
      <c r="J8" s="7">
        <v>6</v>
      </c>
      <c r="K8" s="7">
        <v>7</v>
      </c>
      <c r="L8" s="7">
        <v>8</v>
      </c>
      <c r="M8" s="7">
        <v>9</v>
      </c>
    </row>
    <row r="9" spans="4:14" ht="15.75" x14ac:dyDescent="0.25">
      <c r="D9" s="9" t="s">
        <v>21</v>
      </c>
      <c r="E9" s="10">
        <v>81.930184804928132</v>
      </c>
      <c r="F9" s="10">
        <v>86.554621848739501</v>
      </c>
      <c r="G9" s="10">
        <v>76.954732510288068</v>
      </c>
      <c r="H9" s="10">
        <v>84.482758620689651</v>
      </c>
      <c r="I9" s="10">
        <v>70.078740157480311</v>
      </c>
      <c r="J9" s="10">
        <v>88.076588337684939</v>
      </c>
      <c r="K9" s="10">
        <v>89.566929133858267</v>
      </c>
      <c r="L9" s="10">
        <v>76.691729323308266</v>
      </c>
      <c r="M9" s="10">
        <v>65.196217744615879</v>
      </c>
    </row>
    <row r="10" spans="4:14" ht="15" customHeight="1" x14ac:dyDescent="0.25">
      <c r="D10" s="11" t="s">
        <v>22</v>
      </c>
      <c r="E10" s="12">
        <v>85.434782608695656</v>
      </c>
      <c r="F10" s="12" t="s">
        <v>25</v>
      </c>
      <c r="G10" s="12" t="s">
        <v>25</v>
      </c>
      <c r="H10" s="12">
        <v>86.725663716814154</v>
      </c>
      <c r="I10" s="12" t="s">
        <v>25</v>
      </c>
      <c r="J10" s="12">
        <v>90.925426774483384</v>
      </c>
      <c r="K10" s="12">
        <v>92.012133468149642</v>
      </c>
      <c r="L10" s="12">
        <v>82.258064516129039</v>
      </c>
      <c r="M10" s="12">
        <v>65.196217744615879</v>
      </c>
    </row>
    <row r="11" spans="4:14" ht="16.5" customHeight="1" x14ac:dyDescent="0.25">
      <c r="D11" s="13" t="s">
        <v>23</v>
      </c>
      <c r="E11" s="12">
        <v>93.75</v>
      </c>
      <c r="F11" s="12">
        <v>87.5</v>
      </c>
      <c r="G11" s="12">
        <v>100</v>
      </c>
      <c r="H11" s="12">
        <v>100</v>
      </c>
      <c r="I11" s="12">
        <v>100</v>
      </c>
      <c r="J11" s="12">
        <v>93.181818181818187</v>
      </c>
      <c r="K11" s="12">
        <v>92.5</v>
      </c>
      <c r="L11" s="12">
        <v>100</v>
      </c>
      <c r="M11" s="12">
        <v>72.341835044716788</v>
      </c>
    </row>
    <row r="12" spans="4:14" ht="15.75" customHeight="1" x14ac:dyDescent="0.25">
      <c r="D12" s="13" t="s">
        <v>24</v>
      </c>
      <c r="E12" s="12">
        <v>100</v>
      </c>
      <c r="F12" s="12" t="s">
        <v>25</v>
      </c>
      <c r="G12" s="12" t="s">
        <v>25</v>
      </c>
      <c r="H12" s="12" t="s">
        <v>26</v>
      </c>
      <c r="I12" s="12" t="s">
        <v>25</v>
      </c>
      <c r="J12" s="12">
        <v>84.615384615384613</v>
      </c>
      <c r="K12" s="12" t="s">
        <v>25</v>
      </c>
      <c r="L12" s="12" t="s">
        <v>25</v>
      </c>
      <c r="M12" s="12">
        <v>73.764645950076414</v>
      </c>
    </row>
    <row r="13" spans="4:14" ht="16.5" customHeight="1" x14ac:dyDescent="0.25">
      <c r="D13" s="13" t="s">
        <v>27</v>
      </c>
      <c r="E13" s="12">
        <v>68.181818181818187</v>
      </c>
      <c r="F13" s="12">
        <v>85.714285714285708</v>
      </c>
      <c r="G13" s="12">
        <v>37.5</v>
      </c>
      <c r="H13" s="12">
        <v>75</v>
      </c>
      <c r="I13" s="12" t="s">
        <v>26</v>
      </c>
      <c r="J13" s="12">
        <v>80</v>
      </c>
      <c r="K13" s="12" t="s">
        <v>25</v>
      </c>
      <c r="L13" s="12" t="s">
        <v>25</v>
      </c>
      <c r="M13" s="12">
        <v>70.263658602881222</v>
      </c>
    </row>
    <row r="14" spans="4:14" ht="15.75" customHeight="1" x14ac:dyDescent="0.25">
      <c r="D14" s="13" t="s">
        <v>28</v>
      </c>
      <c r="E14" s="12">
        <v>88.235294117647058</v>
      </c>
      <c r="F14" s="12">
        <v>100</v>
      </c>
      <c r="G14" s="12">
        <v>80</v>
      </c>
      <c r="H14" s="12" t="s">
        <v>25</v>
      </c>
      <c r="I14" s="12" t="s">
        <v>25</v>
      </c>
      <c r="J14" s="12">
        <v>88.333333333333329</v>
      </c>
      <c r="K14" s="12">
        <v>89.285714285714292</v>
      </c>
      <c r="L14" s="12">
        <v>75</v>
      </c>
      <c r="M14" s="12">
        <v>78.487614080834419</v>
      </c>
    </row>
    <row r="15" spans="4:14" ht="16.5" customHeight="1" x14ac:dyDescent="0.25">
      <c r="D15" s="13" t="s">
        <v>29</v>
      </c>
      <c r="E15" s="12">
        <v>76.470588235294116</v>
      </c>
      <c r="F15" s="12">
        <v>62.5</v>
      </c>
      <c r="G15" s="12">
        <v>88.888888888888886</v>
      </c>
      <c r="H15" s="12">
        <v>100</v>
      </c>
      <c r="I15" s="12">
        <v>80</v>
      </c>
      <c r="J15" s="12">
        <v>100</v>
      </c>
      <c r="K15" s="12" t="s">
        <v>25</v>
      </c>
      <c r="L15" s="12" t="s">
        <v>25</v>
      </c>
      <c r="M15" s="12">
        <v>54.3970172280792</v>
      </c>
    </row>
    <row r="16" spans="4:14" ht="15.75" customHeight="1" x14ac:dyDescent="0.25">
      <c r="D16" s="13" t="s">
        <v>30</v>
      </c>
      <c r="E16" s="12">
        <v>81.25</v>
      </c>
      <c r="F16" s="12">
        <v>87.5</v>
      </c>
      <c r="G16" s="12">
        <v>75</v>
      </c>
      <c r="H16" s="12">
        <v>60</v>
      </c>
      <c r="I16" s="12">
        <v>100</v>
      </c>
      <c r="J16" s="12">
        <v>89.473684210526315</v>
      </c>
      <c r="K16" s="12" t="s">
        <v>25</v>
      </c>
      <c r="L16" s="12" t="s">
        <v>25</v>
      </c>
      <c r="M16" s="12">
        <v>71.313643376680631</v>
      </c>
    </row>
    <row r="17" spans="4:13" ht="16.5" customHeight="1" x14ac:dyDescent="0.25">
      <c r="D17" s="13" t="s">
        <v>31</v>
      </c>
      <c r="E17" s="12">
        <v>87.5</v>
      </c>
      <c r="F17" s="12">
        <v>80</v>
      </c>
      <c r="G17" s="12">
        <v>100</v>
      </c>
      <c r="H17" s="12" t="s">
        <v>25</v>
      </c>
      <c r="I17" s="12" t="s">
        <v>25</v>
      </c>
      <c r="J17" s="12">
        <v>85.714285714285708</v>
      </c>
      <c r="K17" s="12">
        <v>89.189189189189193</v>
      </c>
      <c r="L17" s="12">
        <v>75</v>
      </c>
      <c r="M17" s="12">
        <v>61.196198993851311</v>
      </c>
    </row>
    <row r="18" spans="4:13" ht="15.75" customHeight="1" x14ac:dyDescent="0.25">
      <c r="D18" s="13" t="s">
        <v>32</v>
      </c>
      <c r="E18" s="12">
        <v>73.333333333333329</v>
      </c>
      <c r="F18" s="12">
        <v>88.888888888888886</v>
      </c>
      <c r="G18" s="12">
        <v>50</v>
      </c>
      <c r="H18" s="12" t="s">
        <v>25</v>
      </c>
      <c r="I18" s="12" t="s">
        <v>25</v>
      </c>
      <c r="J18" s="12">
        <v>90.697674418604649</v>
      </c>
      <c r="K18" s="12" t="s">
        <v>25</v>
      </c>
      <c r="L18" s="12" t="s">
        <v>25</v>
      </c>
      <c r="M18" s="12">
        <v>54.366949418787307</v>
      </c>
    </row>
    <row r="19" spans="4:13" ht="16.5" customHeight="1" x14ac:dyDescent="0.25">
      <c r="D19" s="13" t="s">
        <v>33</v>
      </c>
      <c r="E19" s="12">
        <v>87.5</v>
      </c>
      <c r="F19" s="12">
        <v>87.5</v>
      </c>
      <c r="G19" s="12">
        <v>87.5</v>
      </c>
      <c r="H19" s="12">
        <v>100</v>
      </c>
      <c r="I19" s="12">
        <v>80</v>
      </c>
      <c r="J19" s="12">
        <v>86.666666666666671</v>
      </c>
      <c r="K19" s="12" t="s">
        <v>25</v>
      </c>
      <c r="L19" s="12" t="s">
        <v>25</v>
      </c>
      <c r="M19" s="12">
        <v>42.780653221488485</v>
      </c>
    </row>
    <row r="20" spans="4:13" ht="15.75" customHeight="1" x14ac:dyDescent="0.25">
      <c r="D20" s="13" t="s">
        <v>34</v>
      </c>
      <c r="E20" s="12">
        <v>89.473684210526315</v>
      </c>
      <c r="F20" s="12">
        <v>81.818181818181813</v>
      </c>
      <c r="G20" s="12">
        <v>100</v>
      </c>
      <c r="H20" s="12" t="s">
        <v>25</v>
      </c>
      <c r="I20" s="12" t="s">
        <v>25</v>
      </c>
      <c r="J20" s="12">
        <v>91.666666666666671</v>
      </c>
      <c r="K20" s="12">
        <v>91.666666666666671</v>
      </c>
      <c r="L20" s="12" t="s">
        <v>26</v>
      </c>
      <c r="M20" s="12">
        <v>74.057946742589181</v>
      </c>
    </row>
    <row r="21" spans="4:13" ht="16.5" customHeight="1" x14ac:dyDescent="0.25">
      <c r="D21" s="13" t="s">
        <v>35</v>
      </c>
      <c r="E21" s="12">
        <v>82.758620689655174</v>
      </c>
      <c r="F21" s="12">
        <v>93.333333333333329</v>
      </c>
      <c r="G21" s="12">
        <v>69.230769230769226</v>
      </c>
      <c r="H21" s="12">
        <v>80</v>
      </c>
      <c r="I21" s="12">
        <v>62.5</v>
      </c>
      <c r="J21" s="12">
        <v>89.65517241379311</v>
      </c>
      <c r="K21" s="12">
        <v>88</v>
      </c>
      <c r="L21" s="12">
        <v>100</v>
      </c>
      <c r="M21" s="12">
        <v>75.317077966768267</v>
      </c>
    </row>
    <row r="22" spans="4:13" ht="15.75" customHeight="1" x14ac:dyDescent="0.25">
      <c r="D22" s="13" t="s">
        <v>36</v>
      </c>
      <c r="E22" s="12">
        <v>90</v>
      </c>
      <c r="F22" s="12">
        <v>100</v>
      </c>
      <c r="G22" s="12">
        <v>75</v>
      </c>
      <c r="H22" s="12" t="s">
        <v>25</v>
      </c>
      <c r="I22" s="12" t="s">
        <v>25</v>
      </c>
      <c r="J22" s="12">
        <v>82.352941176470594</v>
      </c>
      <c r="K22" s="12">
        <v>83.333333333333329</v>
      </c>
      <c r="L22" s="12">
        <v>80</v>
      </c>
      <c r="M22" s="12">
        <v>71.680352493490886</v>
      </c>
    </row>
    <row r="23" spans="4:13" ht="16.5" customHeight="1" x14ac:dyDescent="0.25">
      <c r="D23" s="13" t="s">
        <v>37</v>
      </c>
      <c r="E23" s="12">
        <v>100</v>
      </c>
      <c r="F23" s="12">
        <v>100</v>
      </c>
      <c r="G23" s="12">
        <v>100</v>
      </c>
      <c r="H23" s="12" t="s">
        <v>25</v>
      </c>
      <c r="I23" s="12" t="s">
        <v>25</v>
      </c>
      <c r="J23" s="12">
        <v>81.395348837209298</v>
      </c>
      <c r="K23" s="12" t="s">
        <v>25</v>
      </c>
      <c r="L23" s="12" t="s">
        <v>25</v>
      </c>
      <c r="M23" s="12">
        <v>73.644158628081456</v>
      </c>
    </row>
    <row r="24" spans="4:13" ht="15.75" customHeight="1" x14ac:dyDescent="0.25">
      <c r="D24" s="13" t="s">
        <v>38</v>
      </c>
      <c r="E24" s="12">
        <v>75</v>
      </c>
      <c r="F24" s="12">
        <v>80</v>
      </c>
      <c r="G24" s="12">
        <v>71.428571428571431</v>
      </c>
      <c r="H24" s="12">
        <v>71.428571428571431</v>
      </c>
      <c r="I24" s="12">
        <v>71.428571428571431</v>
      </c>
      <c r="J24" s="12">
        <v>84.782608695652172</v>
      </c>
      <c r="K24" s="12">
        <v>87.804878048780495</v>
      </c>
      <c r="L24" s="12">
        <v>60</v>
      </c>
      <c r="M24" s="12">
        <v>73.369992144540461</v>
      </c>
    </row>
    <row r="25" spans="4:13" ht="16.5" customHeight="1" x14ac:dyDescent="0.25">
      <c r="D25" s="13" t="s">
        <v>39</v>
      </c>
      <c r="E25" s="12">
        <v>76.470588235294116</v>
      </c>
      <c r="F25" s="12">
        <v>83.333333333333329</v>
      </c>
      <c r="G25" s="12">
        <v>72.727272727272734</v>
      </c>
      <c r="H25" s="12">
        <v>80</v>
      </c>
      <c r="I25" s="12">
        <v>66.666666666666671</v>
      </c>
      <c r="J25" s="12">
        <v>94.642857142857139</v>
      </c>
      <c r="K25" s="12">
        <v>95.327102803738313</v>
      </c>
      <c r="L25" s="12">
        <v>80</v>
      </c>
      <c r="M25" s="12">
        <v>47.637308263236022</v>
      </c>
    </row>
    <row r="26" spans="4:13" ht="15.75" customHeight="1" x14ac:dyDescent="0.25">
      <c r="D26" s="13" t="s">
        <v>40</v>
      </c>
      <c r="E26" s="12">
        <v>68.181818181818187</v>
      </c>
      <c r="F26" s="12">
        <v>90</v>
      </c>
      <c r="G26" s="12">
        <v>50</v>
      </c>
      <c r="H26" s="12" t="s">
        <v>25</v>
      </c>
      <c r="I26" s="12" t="s">
        <v>25</v>
      </c>
      <c r="J26" s="12">
        <v>98.07692307692308</v>
      </c>
      <c r="K26" s="12">
        <v>97.872340425531917</v>
      </c>
      <c r="L26" s="12">
        <v>100</v>
      </c>
      <c r="M26" s="12">
        <v>70.760114425827538</v>
      </c>
    </row>
    <row r="27" spans="4:13" ht="16.5" customHeight="1" x14ac:dyDescent="0.25">
      <c r="D27" s="13" t="s">
        <v>41</v>
      </c>
      <c r="E27" s="12">
        <v>100</v>
      </c>
      <c r="F27" s="12">
        <v>100</v>
      </c>
      <c r="G27" s="12">
        <v>100</v>
      </c>
      <c r="H27" s="12" t="s">
        <v>26</v>
      </c>
      <c r="I27" s="12">
        <v>100</v>
      </c>
      <c r="J27" s="12">
        <v>92.5</v>
      </c>
      <c r="K27" s="12">
        <v>91.891891891891888</v>
      </c>
      <c r="L27" s="12">
        <v>100</v>
      </c>
      <c r="M27" s="12">
        <v>68.672173591419067</v>
      </c>
    </row>
    <row r="28" spans="4:13" ht="15.75" customHeight="1" x14ac:dyDescent="0.25">
      <c r="D28" s="13" t="s">
        <v>42</v>
      </c>
      <c r="E28" s="12">
        <v>100</v>
      </c>
      <c r="F28" s="12">
        <v>100</v>
      </c>
      <c r="G28" s="12">
        <v>100</v>
      </c>
      <c r="H28" s="12" t="s">
        <v>25</v>
      </c>
      <c r="I28" s="12" t="s">
        <v>25</v>
      </c>
      <c r="J28" s="12">
        <v>92.982456140350877</v>
      </c>
      <c r="K28" s="12">
        <v>97.826086956521735</v>
      </c>
      <c r="L28" s="12">
        <v>72.727272727272734</v>
      </c>
      <c r="M28" s="12">
        <v>50.309635868218976</v>
      </c>
    </row>
    <row r="29" spans="4:13" ht="16.5" customHeight="1" x14ac:dyDescent="0.25">
      <c r="D29" s="13" t="s">
        <v>43</v>
      </c>
      <c r="E29" s="12">
        <v>100</v>
      </c>
      <c r="F29" s="12" t="s">
        <v>25</v>
      </c>
      <c r="G29" s="12" t="s">
        <v>25</v>
      </c>
      <c r="H29" s="12" t="s">
        <v>25</v>
      </c>
      <c r="I29" s="12" t="s">
        <v>26</v>
      </c>
      <c r="J29" s="12">
        <v>95.348837209302332</v>
      </c>
      <c r="K29" s="12">
        <v>94.871794871794876</v>
      </c>
      <c r="L29" s="12">
        <v>100</v>
      </c>
      <c r="M29" s="12">
        <v>48.875983514424881</v>
      </c>
    </row>
    <row r="30" spans="4:13" ht="15.75" customHeight="1" x14ac:dyDescent="0.25">
      <c r="D30" s="13" t="s">
        <v>44</v>
      </c>
      <c r="E30" s="12">
        <v>100</v>
      </c>
      <c r="F30" s="12">
        <v>100</v>
      </c>
      <c r="G30" s="12">
        <v>100</v>
      </c>
      <c r="H30" s="12">
        <v>100</v>
      </c>
      <c r="I30" s="12">
        <v>100</v>
      </c>
      <c r="J30" s="12">
        <v>80.645161290322577</v>
      </c>
      <c r="K30" s="12">
        <v>86.206896551724142</v>
      </c>
      <c r="L30" s="12" t="s">
        <v>26</v>
      </c>
      <c r="M30" s="12">
        <v>58.558006535947712</v>
      </c>
    </row>
    <row r="31" spans="4:13" ht="16.5" customHeight="1" x14ac:dyDescent="0.25">
      <c r="D31" s="13" t="s">
        <v>45</v>
      </c>
      <c r="E31" s="12">
        <v>81.25</v>
      </c>
      <c r="F31" s="12">
        <v>80</v>
      </c>
      <c r="G31" s="12">
        <v>81.818181818181813</v>
      </c>
      <c r="H31" s="12">
        <v>83.333333333333329</v>
      </c>
      <c r="I31" s="12">
        <v>80</v>
      </c>
      <c r="J31" s="12">
        <v>89.65517241379311</v>
      </c>
      <c r="K31" s="12">
        <v>95.833333333333329</v>
      </c>
      <c r="L31" s="12">
        <v>60</v>
      </c>
      <c r="M31" s="12">
        <v>71.206084751901486</v>
      </c>
    </row>
    <row r="32" spans="4:13" ht="15.75" customHeight="1" x14ac:dyDescent="0.25">
      <c r="D32" s="13" t="s">
        <v>46</v>
      </c>
      <c r="E32" s="12">
        <v>78.571428571428569</v>
      </c>
      <c r="F32" s="12">
        <v>83.333333333333329</v>
      </c>
      <c r="G32" s="12">
        <v>71.428571428571431</v>
      </c>
      <c r="H32" s="12" t="s">
        <v>25</v>
      </c>
      <c r="I32" s="12" t="s">
        <v>25</v>
      </c>
      <c r="J32" s="12">
        <v>93.75</v>
      </c>
      <c r="K32" s="12">
        <v>93.103448275862064</v>
      </c>
      <c r="L32" s="12">
        <v>100</v>
      </c>
      <c r="M32" s="12">
        <v>61.199488023404648</v>
      </c>
    </row>
    <row r="33" spans="4:13" ht="16.5" customHeight="1" x14ac:dyDescent="0.25">
      <c r="D33" s="13" t="s">
        <v>47</v>
      </c>
      <c r="E33" s="12">
        <v>89.473684210526315</v>
      </c>
      <c r="F33" s="12">
        <v>90.909090909090907</v>
      </c>
      <c r="G33" s="12">
        <v>87.5</v>
      </c>
      <c r="H33" s="12" t="s">
        <v>25</v>
      </c>
      <c r="I33" s="12" t="s">
        <v>25</v>
      </c>
      <c r="J33" s="12">
        <v>94.285714285714292</v>
      </c>
      <c r="K33" s="12">
        <v>93.75</v>
      </c>
      <c r="L33" s="12">
        <v>100</v>
      </c>
      <c r="M33" s="12">
        <v>68.050475493782002</v>
      </c>
    </row>
    <row r="34" spans="4:13" ht="15.75" customHeight="1" x14ac:dyDescent="0.25">
      <c r="D34" s="13" t="s">
        <v>48</v>
      </c>
      <c r="E34" s="12">
        <v>85.18518518518519</v>
      </c>
      <c r="F34" s="12">
        <v>100</v>
      </c>
      <c r="G34" s="12">
        <v>80</v>
      </c>
      <c r="H34" s="12">
        <v>70</v>
      </c>
      <c r="I34" s="12">
        <v>90</v>
      </c>
      <c r="J34" s="12">
        <v>93.478260869565219</v>
      </c>
      <c r="K34" s="12">
        <v>92.682926829268297</v>
      </c>
      <c r="L34" s="12">
        <v>100</v>
      </c>
      <c r="M34" s="12">
        <v>58.766006984866124</v>
      </c>
    </row>
    <row r="35" spans="4:13" ht="16.5" customHeight="1" x14ac:dyDescent="0.25">
      <c r="D35" s="13" t="s">
        <v>49</v>
      </c>
      <c r="E35" s="12">
        <v>88.888888888888886</v>
      </c>
      <c r="F35" s="12">
        <v>81.818181818181813</v>
      </c>
      <c r="G35" s="12">
        <v>100</v>
      </c>
      <c r="H35" s="12" t="s">
        <v>25</v>
      </c>
      <c r="I35" s="12" t="s">
        <v>25</v>
      </c>
      <c r="J35" s="12">
        <v>93.939393939393938</v>
      </c>
      <c r="K35" s="12" t="s">
        <v>25</v>
      </c>
      <c r="L35" s="12" t="s">
        <v>25</v>
      </c>
      <c r="M35" s="12">
        <v>58.433660171279634</v>
      </c>
    </row>
    <row r="36" spans="4:13" ht="15.75" customHeight="1" x14ac:dyDescent="0.25">
      <c r="D36" s="13" t="s">
        <v>50</v>
      </c>
      <c r="E36" s="12">
        <v>91.666666666666671</v>
      </c>
      <c r="F36" s="12">
        <v>100</v>
      </c>
      <c r="G36" s="12">
        <v>75</v>
      </c>
      <c r="H36" s="12">
        <v>100</v>
      </c>
      <c r="I36" s="12" t="s">
        <v>26</v>
      </c>
      <c r="J36" s="12">
        <v>100</v>
      </c>
      <c r="K36" s="12" t="s">
        <v>25</v>
      </c>
      <c r="L36" s="12" t="s">
        <v>25</v>
      </c>
      <c r="M36" s="12">
        <v>44.483763530391343</v>
      </c>
    </row>
    <row r="37" spans="4:13" ht="16.5" customHeight="1" x14ac:dyDescent="0.25">
      <c r="D37" s="13" t="s">
        <v>51</v>
      </c>
      <c r="E37" s="12">
        <v>92.307692307692307</v>
      </c>
      <c r="F37" s="12">
        <v>100</v>
      </c>
      <c r="G37" s="12">
        <v>88.888888888888886</v>
      </c>
      <c r="H37" s="12">
        <v>88.888888888888886</v>
      </c>
      <c r="I37" s="12" t="s">
        <v>26</v>
      </c>
      <c r="J37" s="12">
        <v>93.548387096774192</v>
      </c>
      <c r="K37" s="12">
        <v>100</v>
      </c>
      <c r="L37" s="12">
        <v>80</v>
      </c>
      <c r="M37" s="12">
        <v>55.542590431738624</v>
      </c>
    </row>
    <row r="38" spans="4:13" ht="15.75" customHeight="1" x14ac:dyDescent="0.25">
      <c r="D38" s="13" t="s">
        <v>52</v>
      </c>
      <c r="E38" s="12">
        <v>88.235294117647058</v>
      </c>
      <c r="F38" s="12">
        <v>85.714285714285708</v>
      </c>
      <c r="G38" s="12">
        <v>90</v>
      </c>
      <c r="H38" s="12">
        <v>100</v>
      </c>
      <c r="I38" s="12">
        <v>83.333333333333329</v>
      </c>
      <c r="J38" s="12">
        <v>90</v>
      </c>
      <c r="K38" s="12">
        <v>90</v>
      </c>
      <c r="L38" s="12">
        <v>90</v>
      </c>
      <c r="M38" s="12">
        <v>71.270533020449207</v>
      </c>
    </row>
    <row r="39" spans="4:13" ht="16.5" customHeight="1" x14ac:dyDescent="0.25">
      <c r="D39" s="11" t="s">
        <v>53</v>
      </c>
      <c r="E39" s="12">
        <v>22.222222222222221</v>
      </c>
      <c r="F39" s="12" t="s">
        <v>25</v>
      </c>
      <c r="G39" s="12" t="s">
        <v>25</v>
      </c>
      <c r="H39" s="12" t="s">
        <v>26</v>
      </c>
      <c r="I39" s="12" t="s">
        <v>25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.75" customHeight="1" x14ac:dyDescent="0.25">
      <c r="D40" s="13" t="s">
        <v>54</v>
      </c>
      <c r="E40" s="12" t="s">
        <v>25</v>
      </c>
      <c r="F40" s="12" t="s">
        <v>25</v>
      </c>
      <c r="G40" s="12" t="s">
        <v>25</v>
      </c>
      <c r="H40" s="12" t="s">
        <v>26</v>
      </c>
      <c r="I40" s="12" t="s">
        <v>25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6.5" customHeight="1" x14ac:dyDescent="0.25">
      <c r="D41" s="13" t="s">
        <v>55</v>
      </c>
      <c r="E41" s="12" t="s">
        <v>25</v>
      </c>
      <c r="F41" s="12" t="s">
        <v>25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.7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6.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.7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D1:N45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5.19921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847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292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293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4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88">
        <v>7</v>
      </c>
      <c r="L8" s="88">
        <v>8</v>
      </c>
      <c r="M8" s="88">
        <v>9</v>
      </c>
    </row>
    <row r="9" spans="4:14" ht="15.75" x14ac:dyDescent="0.25">
      <c r="D9" s="9" t="s">
        <v>21</v>
      </c>
      <c r="E9" s="10">
        <v>0.56499999999999995</v>
      </c>
      <c r="F9" s="10">
        <v>0.28999999999999998</v>
      </c>
      <c r="G9" s="10">
        <v>0.27100000000000002</v>
      </c>
      <c r="H9" s="10" t="s">
        <v>25</v>
      </c>
      <c r="I9" s="10" t="s">
        <v>25</v>
      </c>
      <c r="J9" s="10">
        <v>0.18</v>
      </c>
      <c r="K9" s="10">
        <v>0.18</v>
      </c>
      <c r="L9" s="10" t="s">
        <v>26</v>
      </c>
      <c r="M9" s="10">
        <v>2.9910000000000001</v>
      </c>
    </row>
    <row r="10" spans="4:14" ht="15.75" customHeight="1" x14ac:dyDescent="0.25">
      <c r="D10" s="11" t="s">
        <v>22</v>
      </c>
      <c r="E10" s="12" t="s">
        <v>25</v>
      </c>
      <c r="F10" s="12" t="s">
        <v>25</v>
      </c>
      <c r="G10" s="12">
        <v>0.27100000000000002</v>
      </c>
      <c r="H10" s="12" t="s">
        <v>25</v>
      </c>
      <c r="I10" s="12" t="s">
        <v>25</v>
      </c>
      <c r="J10" s="12">
        <v>0.18</v>
      </c>
      <c r="K10" s="12">
        <v>0.18</v>
      </c>
      <c r="L10" s="12" t="s">
        <v>26</v>
      </c>
      <c r="M10" s="12">
        <v>2.9910000000000001</v>
      </c>
    </row>
    <row r="11" spans="4:14" ht="14.25" customHeight="1" x14ac:dyDescent="0.25">
      <c r="D11" s="13" t="s">
        <v>23</v>
      </c>
      <c r="E11" s="12" t="s">
        <v>25</v>
      </c>
      <c r="F11" s="12" t="s">
        <v>25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6.4000000000000001E-2</v>
      </c>
    </row>
    <row r="12" spans="4:14" ht="1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25</v>
      </c>
      <c r="K12" s="12" t="s">
        <v>25</v>
      </c>
      <c r="L12" s="12" t="s">
        <v>26</v>
      </c>
      <c r="M12" s="12">
        <v>5.1999999999999998E-2</v>
      </c>
    </row>
    <row r="13" spans="4:14" ht="14.25" customHeight="1" x14ac:dyDescent="0.25">
      <c r="D13" s="13" t="s">
        <v>27</v>
      </c>
      <c r="E13" s="12">
        <v>5.6000000000000001E-2</v>
      </c>
      <c r="F13" s="12" t="s">
        <v>25</v>
      </c>
      <c r="G13" s="12" t="s">
        <v>25</v>
      </c>
      <c r="H13" s="12" t="s">
        <v>25</v>
      </c>
      <c r="I13" s="12" t="s">
        <v>26</v>
      </c>
      <c r="J13" s="12" t="s">
        <v>25</v>
      </c>
      <c r="K13" s="12" t="s">
        <v>25</v>
      </c>
      <c r="L13" s="12" t="s">
        <v>26</v>
      </c>
      <c r="M13" s="12">
        <v>0.108</v>
      </c>
    </row>
    <row r="14" spans="4:14" ht="15" customHeight="1" x14ac:dyDescent="0.25">
      <c r="D14" s="13" t="s">
        <v>28</v>
      </c>
      <c r="E14" s="12">
        <v>6.4000000000000001E-2</v>
      </c>
      <c r="F14" s="12" t="s">
        <v>25</v>
      </c>
      <c r="G14" s="12" t="s">
        <v>25</v>
      </c>
      <c r="H14" s="12" t="s">
        <v>26</v>
      </c>
      <c r="I14" s="12" t="s">
        <v>25</v>
      </c>
      <c r="J14" s="12">
        <v>7.0000000000000001E-3</v>
      </c>
      <c r="K14" s="12">
        <v>7.0000000000000001E-3</v>
      </c>
      <c r="L14" s="12" t="s">
        <v>26</v>
      </c>
      <c r="M14" s="12">
        <v>0.33</v>
      </c>
    </row>
    <row r="15" spans="4:14" ht="14.25" customHeight="1" x14ac:dyDescent="0.25">
      <c r="D15" s="13" t="s">
        <v>29</v>
      </c>
      <c r="E15" s="12" t="s">
        <v>25</v>
      </c>
      <c r="F15" s="12" t="s">
        <v>26</v>
      </c>
      <c r="G15" s="12" t="s">
        <v>25</v>
      </c>
      <c r="H15" s="12" t="s">
        <v>25</v>
      </c>
      <c r="I15" s="12" t="s">
        <v>26</v>
      </c>
      <c r="J15" s="12" t="s">
        <v>25</v>
      </c>
      <c r="K15" s="12" t="s">
        <v>25</v>
      </c>
      <c r="L15" s="12" t="s">
        <v>26</v>
      </c>
      <c r="M15" s="12">
        <v>6.0999999999999999E-2</v>
      </c>
    </row>
    <row r="16" spans="4:14" ht="15" customHeight="1" x14ac:dyDescent="0.25">
      <c r="D16" s="13" t="s">
        <v>30</v>
      </c>
      <c r="E16" s="12">
        <v>6.0999999999999999E-2</v>
      </c>
      <c r="F16" s="12" t="s">
        <v>25</v>
      </c>
      <c r="G16" s="12" t="s">
        <v>25</v>
      </c>
      <c r="H16" s="12" t="s">
        <v>25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0.04</v>
      </c>
    </row>
    <row r="17" spans="4:13" ht="14.2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0.13</v>
      </c>
    </row>
    <row r="18" spans="4:13" ht="15" customHeight="1" x14ac:dyDescent="0.25">
      <c r="D18" s="13" t="s">
        <v>32</v>
      </c>
      <c r="E18" s="12" t="s">
        <v>25</v>
      </c>
      <c r="F18" s="12" t="s">
        <v>25</v>
      </c>
      <c r="G18" s="12" t="s">
        <v>26</v>
      </c>
      <c r="H18" s="12" t="s">
        <v>26</v>
      </c>
      <c r="I18" s="12" t="s">
        <v>26</v>
      </c>
      <c r="J18" s="12">
        <v>0.02</v>
      </c>
      <c r="K18" s="12">
        <v>0.02</v>
      </c>
      <c r="L18" s="12" t="s">
        <v>26</v>
      </c>
      <c r="M18" s="12">
        <v>6.5000000000000002E-2</v>
      </c>
    </row>
    <row r="19" spans="4:13" ht="14.2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25</v>
      </c>
      <c r="K19" s="12" t="s">
        <v>25</v>
      </c>
      <c r="L19" s="12" t="s">
        <v>26</v>
      </c>
      <c r="M19" s="12">
        <v>0.124</v>
      </c>
    </row>
    <row r="20" spans="4:13" ht="15" customHeight="1" x14ac:dyDescent="0.25">
      <c r="D20" s="13" t="s">
        <v>34</v>
      </c>
      <c r="E20" s="12" t="s">
        <v>25</v>
      </c>
      <c r="F20" s="12" t="s">
        <v>25</v>
      </c>
      <c r="G20" s="12" t="s">
        <v>25</v>
      </c>
      <c r="H20" s="12" t="s">
        <v>25</v>
      </c>
      <c r="I20" s="12" t="s">
        <v>26</v>
      </c>
      <c r="J20" s="12">
        <v>8.9999999999999993E-3</v>
      </c>
      <c r="K20" s="12">
        <v>8.9999999999999993E-3</v>
      </c>
      <c r="L20" s="12" t="s">
        <v>26</v>
      </c>
      <c r="M20" s="12">
        <v>5.8999999999999997E-2</v>
      </c>
    </row>
    <row r="21" spans="4:13" ht="14.25" customHeight="1" x14ac:dyDescent="0.25">
      <c r="D21" s="13" t="s">
        <v>35</v>
      </c>
      <c r="E21" s="12" t="s">
        <v>25</v>
      </c>
      <c r="F21" s="12" t="s">
        <v>25</v>
      </c>
      <c r="G21" s="12" t="s">
        <v>26</v>
      </c>
      <c r="H21" s="12" t="s">
        <v>26</v>
      </c>
      <c r="I21" s="12" t="s">
        <v>26</v>
      </c>
      <c r="J21" s="12" t="s">
        <v>25</v>
      </c>
      <c r="K21" s="12" t="s">
        <v>25</v>
      </c>
      <c r="L21" s="12" t="s">
        <v>26</v>
      </c>
      <c r="M21" s="12">
        <v>0.13900000000000001</v>
      </c>
    </row>
    <row r="22" spans="4:13" ht="1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4.3999999999999997E-2</v>
      </c>
    </row>
    <row r="23" spans="4:13" ht="14.25" customHeight="1" x14ac:dyDescent="0.25">
      <c r="D23" s="13" t="s">
        <v>37</v>
      </c>
      <c r="E23" s="12">
        <v>1.2999999999999999E-2</v>
      </c>
      <c r="F23" s="12" t="s">
        <v>25</v>
      </c>
      <c r="G23" s="12" t="s">
        <v>25</v>
      </c>
      <c r="H23" s="12" t="s">
        <v>25</v>
      </c>
      <c r="I23" s="12" t="s">
        <v>26</v>
      </c>
      <c r="J23" s="12">
        <v>4.0000000000000001E-3</v>
      </c>
      <c r="K23" s="12">
        <v>4.0000000000000001E-3</v>
      </c>
      <c r="L23" s="12" t="s">
        <v>26</v>
      </c>
      <c r="M23" s="12">
        <v>0.11600000000000001</v>
      </c>
    </row>
    <row r="24" spans="4:13" ht="1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25</v>
      </c>
      <c r="K24" s="12" t="s">
        <v>25</v>
      </c>
      <c r="L24" s="12" t="s">
        <v>26</v>
      </c>
      <c r="M24" s="12">
        <v>0.16500000000000001</v>
      </c>
    </row>
    <row r="25" spans="4:13" ht="14.25" customHeight="1" x14ac:dyDescent="0.25">
      <c r="D25" s="13" t="s">
        <v>39</v>
      </c>
      <c r="E25" s="12" t="s">
        <v>25</v>
      </c>
      <c r="F25" s="12" t="s">
        <v>26</v>
      </c>
      <c r="G25" s="12" t="s">
        <v>25</v>
      </c>
      <c r="H25" s="12" t="s">
        <v>25</v>
      </c>
      <c r="I25" s="12" t="s">
        <v>26</v>
      </c>
      <c r="J25" s="12">
        <v>5.0000000000000001E-3</v>
      </c>
      <c r="K25" s="12">
        <v>5.0000000000000001E-3</v>
      </c>
      <c r="L25" s="12" t="s">
        <v>26</v>
      </c>
      <c r="M25" s="12">
        <v>6.2E-2</v>
      </c>
    </row>
    <row r="26" spans="4:13" ht="1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25</v>
      </c>
      <c r="K26" s="12" t="s">
        <v>25</v>
      </c>
      <c r="L26" s="12" t="s">
        <v>26</v>
      </c>
      <c r="M26" s="12">
        <v>7.8E-2</v>
      </c>
    </row>
    <row r="27" spans="4:13" ht="14.2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>
        <v>0.115</v>
      </c>
    </row>
    <row r="28" spans="4:13" ht="1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6.7000000000000004E-2</v>
      </c>
    </row>
    <row r="29" spans="4:13" ht="14.25" customHeight="1" x14ac:dyDescent="0.25">
      <c r="D29" s="13" t="s">
        <v>43</v>
      </c>
      <c r="E29" s="12" t="s">
        <v>25</v>
      </c>
      <c r="F29" s="12" t="s">
        <v>26</v>
      </c>
      <c r="G29" s="12" t="s">
        <v>25</v>
      </c>
      <c r="H29" s="12" t="s">
        <v>25</v>
      </c>
      <c r="I29" s="12" t="s">
        <v>26</v>
      </c>
      <c r="J29" s="12" t="s">
        <v>25</v>
      </c>
      <c r="K29" s="12" t="s">
        <v>25</v>
      </c>
      <c r="L29" s="12" t="s">
        <v>26</v>
      </c>
      <c r="M29" s="12">
        <v>7.9000000000000001E-2</v>
      </c>
    </row>
    <row r="30" spans="4:13" ht="15" customHeight="1" x14ac:dyDescent="0.25">
      <c r="D30" s="13" t="s">
        <v>44</v>
      </c>
      <c r="E30" s="12" t="s">
        <v>25</v>
      </c>
      <c r="F30" s="12" t="s">
        <v>26</v>
      </c>
      <c r="G30" s="12" t="s">
        <v>25</v>
      </c>
      <c r="H30" s="12" t="s">
        <v>25</v>
      </c>
      <c r="I30" s="12" t="s">
        <v>26</v>
      </c>
      <c r="J30" s="12" t="s">
        <v>25</v>
      </c>
      <c r="K30" s="12" t="s">
        <v>25</v>
      </c>
      <c r="L30" s="12" t="s">
        <v>26</v>
      </c>
      <c r="M30" s="12">
        <v>0.188</v>
      </c>
    </row>
    <row r="31" spans="4:13" ht="14.2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9.2999999999999999E-2</v>
      </c>
    </row>
    <row r="32" spans="4:13" ht="15" customHeight="1" x14ac:dyDescent="0.25">
      <c r="D32" s="13" t="s">
        <v>46</v>
      </c>
      <c r="E32" s="12" t="s">
        <v>25</v>
      </c>
      <c r="F32" s="12" t="s">
        <v>26</v>
      </c>
      <c r="G32" s="12" t="s">
        <v>25</v>
      </c>
      <c r="H32" s="12" t="s">
        <v>25</v>
      </c>
      <c r="I32" s="12" t="s">
        <v>26</v>
      </c>
      <c r="J32" s="12" t="s">
        <v>25</v>
      </c>
      <c r="K32" s="12" t="s">
        <v>25</v>
      </c>
      <c r="L32" s="12" t="s">
        <v>26</v>
      </c>
      <c r="M32" s="12">
        <v>7.2999999999999995E-2</v>
      </c>
    </row>
    <row r="33" spans="4:13" ht="14.25" customHeight="1" x14ac:dyDescent="0.25">
      <c r="D33" s="13" t="s">
        <v>47</v>
      </c>
      <c r="E33" s="12" t="s">
        <v>25</v>
      </c>
      <c r="F33" s="12" t="s">
        <v>25</v>
      </c>
      <c r="G33" s="12" t="s">
        <v>25</v>
      </c>
      <c r="H33" s="12" t="s">
        <v>25</v>
      </c>
      <c r="I33" s="12" t="s">
        <v>26</v>
      </c>
      <c r="J33" s="12" t="s">
        <v>25</v>
      </c>
      <c r="K33" s="12" t="s">
        <v>25</v>
      </c>
      <c r="L33" s="12" t="s">
        <v>26</v>
      </c>
      <c r="M33" s="12">
        <v>8.7999999999999995E-2</v>
      </c>
    </row>
    <row r="34" spans="4:13" ht="1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25</v>
      </c>
      <c r="K34" s="12" t="s">
        <v>25</v>
      </c>
      <c r="L34" s="12" t="s">
        <v>26</v>
      </c>
      <c r="M34" s="12">
        <v>0.122</v>
      </c>
    </row>
    <row r="35" spans="4:13" ht="14.25" customHeight="1" x14ac:dyDescent="0.25">
      <c r="D35" s="13" t="s">
        <v>49</v>
      </c>
      <c r="E35" s="12" t="s">
        <v>25</v>
      </c>
      <c r="F35" s="12" t="s">
        <v>25</v>
      </c>
      <c r="G35" s="12" t="s">
        <v>25</v>
      </c>
      <c r="H35" s="12" t="s">
        <v>26</v>
      </c>
      <c r="I35" s="12" t="s">
        <v>25</v>
      </c>
      <c r="J35" s="12" t="s">
        <v>26</v>
      </c>
      <c r="K35" s="12" t="s">
        <v>26</v>
      </c>
      <c r="L35" s="12" t="s">
        <v>26</v>
      </c>
      <c r="M35" s="12">
        <v>0.16400000000000001</v>
      </c>
    </row>
    <row r="36" spans="4:13" ht="1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25</v>
      </c>
      <c r="K36" s="12" t="s">
        <v>25</v>
      </c>
      <c r="L36" s="12" t="s">
        <v>26</v>
      </c>
      <c r="M36" s="12">
        <v>0.154</v>
      </c>
    </row>
    <row r="37" spans="4:13" ht="14.25" customHeight="1" x14ac:dyDescent="0.25">
      <c r="D37" s="13" t="s">
        <v>51</v>
      </c>
      <c r="E37" s="12">
        <v>2.7E-2</v>
      </c>
      <c r="F37" s="12" t="s">
        <v>26</v>
      </c>
      <c r="G37" s="12">
        <v>2.7E-2</v>
      </c>
      <c r="H37" s="12">
        <v>2.7E-2</v>
      </c>
      <c r="I37" s="12" t="s">
        <v>26</v>
      </c>
      <c r="J37" s="12">
        <v>8.0000000000000002E-3</v>
      </c>
      <c r="K37" s="12">
        <v>8.0000000000000002E-3</v>
      </c>
      <c r="L37" s="12" t="s">
        <v>26</v>
      </c>
      <c r="M37" s="12">
        <v>7.9000000000000001E-2</v>
      </c>
    </row>
    <row r="38" spans="4:13" ht="15" customHeight="1" x14ac:dyDescent="0.25">
      <c r="D38" s="13" t="s">
        <v>52</v>
      </c>
      <c r="E38" s="12" t="s">
        <v>25</v>
      </c>
      <c r="F38" s="12" t="s">
        <v>26</v>
      </c>
      <c r="G38" s="12" t="s">
        <v>25</v>
      </c>
      <c r="H38" s="12" t="s">
        <v>25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0.13200000000000001</v>
      </c>
    </row>
    <row r="39" spans="4:13" ht="14.25" customHeight="1" x14ac:dyDescent="0.25">
      <c r="D39" s="11" t="s">
        <v>53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54</v>
      </c>
      <c r="E40" s="12" t="s">
        <v>25</v>
      </c>
      <c r="F40" s="12" t="s">
        <v>25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4.2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4.2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4.2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296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848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291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294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295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4.2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88">
        <v>7</v>
      </c>
      <c r="L8" s="88">
        <v>8</v>
      </c>
      <c r="M8" s="88">
        <v>9</v>
      </c>
    </row>
    <row r="9" spans="4:14" ht="15.75" x14ac:dyDescent="0.25">
      <c r="D9" s="9" t="s">
        <v>21</v>
      </c>
      <c r="E9" s="10" t="s">
        <v>25</v>
      </c>
      <c r="F9" s="10" t="s">
        <v>25</v>
      </c>
      <c r="G9" s="10" t="s">
        <v>25</v>
      </c>
      <c r="H9" s="10" t="s">
        <v>26</v>
      </c>
      <c r="I9" s="10" t="s">
        <v>25</v>
      </c>
      <c r="J9" s="10" t="s">
        <v>25</v>
      </c>
      <c r="K9" s="10" t="s">
        <v>25</v>
      </c>
      <c r="L9" s="10" t="s">
        <v>25</v>
      </c>
      <c r="M9" s="10">
        <v>65.63</v>
      </c>
    </row>
    <row r="10" spans="4:14" ht="15.75" customHeight="1" x14ac:dyDescent="0.25">
      <c r="D10" s="11" t="s">
        <v>22</v>
      </c>
      <c r="E10" s="12" t="s">
        <v>25</v>
      </c>
      <c r="F10" s="12" t="s">
        <v>25</v>
      </c>
      <c r="G10" s="12" t="s">
        <v>25</v>
      </c>
      <c r="H10" s="12" t="s">
        <v>26</v>
      </c>
      <c r="I10" s="12" t="s">
        <v>25</v>
      </c>
      <c r="J10" s="12" t="s">
        <v>25</v>
      </c>
      <c r="K10" s="12" t="s">
        <v>25</v>
      </c>
      <c r="L10" s="12" t="s">
        <v>25</v>
      </c>
      <c r="M10" s="12">
        <v>65.63</v>
      </c>
    </row>
    <row r="11" spans="4:14" ht="15.7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2.4249999999999998</v>
      </c>
    </row>
    <row r="12" spans="4:14" ht="13.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  <c r="M12" s="12">
        <v>2.6280000000000001</v>
      </c>
    </row>
    <row r="13" spans="4:14" ht="15.7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2.0569999999999999</v>
      </c>
    </row>
    <row r="14" spans="4:14" ht="13.5" customHeight="1" x14ac:dyDescent="0.25">
      <c r="D14" s="13" t="s">
        <v>28</v>
      </c>
      <c r="E14" s="12" t="s">
        <v>25</v>
      </c>
      <c r="F14" s="12" t="s">
        <v>26</v>
      </c>
      <c r="G14" s="12" t="s">
        <v>25</v>
      </c>
      <c r="H14" s="12" t="s">
        <v>26</v>
      </c>
      <c r="I14" s="12" t="s">
        <v>25</v>
      </c>
      <c r="J14" s="12" t="s">
        <v>26</v>
      </c>
      <c r="K14" s="12" t="s">
        <v>26</v>
      </c>
      <c r="L14" s="12" t="s">
        <v>26</v>
      </c>
      <c r="M14" s="12">
        <v>2.0049999999999999</v>
      </c>
    </row>
    <row r="15" spans="4:14" ht="15.7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2.718</v>
      </c>
    </row>
    <row r="16" spans="4:14" ht="13.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0.59199999999999997</v>
      </c>
    </row>
    <row r="17" spans="4:13" ht="15.7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  <c r="M17" s="12">
        <v>3.802</v>
      </c>
    </row>
    <row r="18" spans="4:13" ht="13.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3.92</v>
      </c>
    </row>
    <row r="19" spans="4:13" ht="15.7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1.024</v>
      </c>
    </row>
    <row r="20" spans="4:13" ht="13.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1.502</v>
      </c>
    </row>
    <row r="21" spans="4:13" ht="15.75" customHeight="1" x14ac:dyDescent="0.25">
      <c r="D21" s="13" t="s">
        <v>35</v>
      </c>
      <c r="E21" s="12" t="s">
        <v>25</v>
      </c>
      <c r="F21" s="12" t="s">
        <v>25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4.4480000000000004</v>
      </c>
    </row>
    <row r="22" spans="4:13" ht="13.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1.3740000000000001</v>
      </c>
    </row>
    <row r="23" spans="4:13" ht="15.7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  <c r="M23" s="12">
        <v>3.2280000000000002</v>
      </c>
    </row>
    <row r="24" spans="4:13" ht="13.5" customHeight="1" x14ac:dyDescent="0.25">
      <c r="D24" s="13" t="s">
        <v>38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25</v>
      </c>
      <c r="K24" s="12" t="s">
        <v>26</v>
      </c>
      <c r="L24" s="12" t="s">
        <v>25</v>
      </c>
      <c r="M24" s="12">
        <v>2.77</v>
      </c>
    </row>
    <row r="25" spans="4:13" ht="15.7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  <c r="M25" s="12">
        <v>2.621</v>
      </c>
    </row>
    <row r="26" spans="4:13" ht="13.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2.1480000000000001</v>
      </c>
    </row>
    <row r="27" spans="4:13" ht="15.7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  <c r="M27" s="12">
        <v>1.7989999999999999</v>
      </c>
    </row>
    <row r="28" spans="4:13" ht="13.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1.647</v>
      </c>
    </row>
    <row r="29" spans="4:13" ht="15.7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1.498</v>
      </c>
    </row>
    <row r="30" spans="4:13" ht="13.5" customHeight="1" x14ac:dyDescent="0.25">
      <c r="D30" s="13" t="s">
        <v>44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4.133</v>
      </c>
    </row>
    <row r="31" spans="4:13" ht="15.7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5.3109999999999999</v>
      </c>
    </row>
    <row r="32" spans="4:13" ht="13.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25</v>
      </c>
      <c r="K32" s="12" t="s">
        <v>25</v>
      </c>
      <c r="L32" s="12" t="s">
        <v>26</v>
      </c>
      <c r="M32" s="12">
        <v>1.2529999999999999</v>
      </c>
    </row>
    <row r="33" spans="4:13" ht="15.7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3.8519999999999999</v>
      </c>
    </row>
    <row r="34" spans="4:13" ht="13.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1.5740000000000001</v>
      </c>
    </row>
    <row r="35" spans="4:13" ht="15.7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  <c r="M35" s="12">
        <v>1.2549999999999999</v>
      </c>
    </row>
    <row r="36" spans="4:13" ht="13.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1.466</v>
      </c>
    </row>
    <row r="37" spans="4:13" ht="15.7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0.91600000000000004</v>
      </c>
    </row>
    <row r="38" spans="4:13" ht="13.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1.6639999999999999</v>
      </c>
    </row>
    <row r="39" spans="4:13" ht="15.7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3.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3.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3.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.7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3.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D1:N46"/>
  <sheetViews>
    <sheetView topLeftCell="D1" workbookViewId="0">
      <selection activeCell="E1" sqref="E1:M1"/>
    </sheetView>
  </sheetViews>
  <sheetFormatPr defaultRowHeight="15" x14ac:dyDescent="0.25"/>
  <cols>
    <col min="1" max="3" width="0" style="3" hidden="1" customWidth="1"/>
    <col min="4" max="4" width="33.19921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13" width="10.59765625" style="1" customWidth="1"/>
    <col min="14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4" ht="93" customHeight="1" x14ac:dyDescent="0.25">
      <c r="E1" s="309" t="s">
        <v>849</v>
      </c>
      <c r="F1" s="309"/>
      <c r="G1" s="309"/>
      <c r="H1" s="309"/>
      <c r="I1" s="309"/>
      <c r="J1" s="309"/>
      <c r="K1" s="309"/>
      <c r="L1" s="309"/>
      <c r="M1" s="309"/>
      <c r="N1" s="2"/>
    </row>
    <row r="2" spans="4:14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4" ht="12.75" x14ac:dyDescent="0.2">
      <c r="D3" s="310" t="s">
        <v>298</v>
      </c>
      <c r="E3" s="310"/>
      <c r="F3" s="310"/>
      <c r="G3" s="310"/>
      <c r="H3" s="310"/>
      <c r="I3" s="310"/>
      <c r="J3" s="310"/>
      <c r="K3" s="310"/>
      <c r="L3" s="310"/>
      <c r="M3" s="310"/>
    </row>
    <row r="4" spans="4:14" ht="14.45" customHeight="1" x14ac:dyDescent="0.2">
      <c r="D4" s="317"/>
      <c r="E4" s="311" t="s">
        <v>158</v>
      </c>
      <c r="F4" s="308" t="s">
        <v>2</v>
      </c>
      <c r="G4" s="308"/>
      <c r="H4" s="308"/>
      <c r="I4" s="308"/>
      <c r="J4" s="311" t="s">
        <v>296</v>
      </c>
      <c r="K4" s="308" t="s">
        <v>2</v>
      </c>
      <c r="L4" s="308"/>
      <c r="M4" s="311" t="s">
        <v>4</v>
      </c>
    </row>
    <row r="5" spans="4:14" ht="14.45" customHeight="1" x14ac:dyDescent="0.2">
      <c r="D5" s="318"/>
      <c r="E5" s="312"/>
      <c r="F5" s="311" t="s">
        <v>159</v>
      </c>
      <c r="G5" s="311" t="s">
        <v>295</v>
      </c>
      <c r="H5" s="315" t="s">
        <v>7</v>
      </c>
      <c r="I5" s="316"/>
      <c r="J5" s="312"/>
      <c r="K5" s="311" t="s">
        <v>8</v>
      </c>
      <c r="L5" s="311" t="s">
        <v>9</v>
      </c>
      <c r="M5" s="312"/>
    </row>
    <row r="6" spans="4:14" ht="75" customHeight="1" x14ac:dyDescent="0.2">
      <c r="D6" s="318"/>
      <c r="E6" s="313"/>
      <c r="F6" s="313"/>
      <c r="G6" s="313"/>
      <c r="H6" s="262" t="s">
        <v>10</v>
      </c>
      <c r="I6" s="262" t="s">
        <v>11</v>
      </c>
      <c r="J6" s="313"/>
      <c r="K6" s="313"/>
      <c r="L6" s="313"/>
      <c r="M6" s="313"/>
    </row>
    <row r="7" spans="4:14" ht="38.25" hidden="1" x14ac:dyDescent="0.2">
      <c r="D7" s="87"/>
      <c r="E7" s="88" t="s">
        <v>12</v>
      </c>
      <c r="F7" s="88" t="s">
        <v>13</v>
      </c>
      <c r="G7" s="88" t="s">
        <v>14</v>
      </c>
      <c r="H7" s="88" t="s">
        <v>15</v>
      </c>
      <c r="I7" s="88" t="s">
        <v>16</v>
      </c>
      <c r="J7" s="88" t="s">
        <v>17</v>
      </c>
      <c r="K7" s="88" t="s">
        <v>18</v>
      </c>
      <c r="L7" s="88" t="s">
        <v>19</v>
      </c>
      <c r="M7" s="88" t="s">
        <v>20</v>
      </c>
    </row>
    <row r="8" spans="4:14" ht="12.75" x14ac:dyDescent="0.2">
      <c r="D8" s="8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88">
        <v>7</v>
      </c>
      <c r="L8" s="88">
        <v>8</v>
      </c>
      <c r="M8" s="88">
        <v>9</v>
      </c>
    </row>
    <row r="9" spans="4:14" ht="15.75" x14ac:dyDescent="0.25">
      <c r="D9" s="9" t="s">
        <v>21</v>
      </c>
      <c r="E9" s="10">
        <v>0.17599999999999999</v>
      </c>
      <c r="F9" s="10" t="s">
        <v>25</v>
      </c>
      <c r="G9" s="10" t="s">
        <v>25</v>
      </c>
      <c r="H9" s="10" t="s">
        <v>25</v>
      </c>
      <c r="I9" s="10" t="s">
        <v>26</v>
      </c>
      <c r="J9" s="10">
        <v>0.80600000000000005</v>
      </c>
      <c r="K9" s="10">
        <v>0.80600000000000005</v>
      </c>
      <c r="L9" s="10" t="s">
        <v>26</v>
      </c>
      <c r="M9" s="10">
        <v>27.114999999999998</v>
      </c>
    </row>
    <row r="10" spans="4:14" ht="15.75" customHeight="1" x14ac:dyDescent="0.25">
      <c r="D10" s="11" t="s">
        <v>22</v>
      </c>
      <c r="E10" s="12">
        <v>0.17599999999999999</v>
      </c>
      <c r="F10" s="12" t="s">
        <v>25</v>
      </c>
      <c r="G10" s="12" t="s">
        <v>25</v>
      </c>
      <c r="H10" s="12" t="s">
        <v>25</v>
      </c>
      <c r="I10" s="12" t="s">
        <v>26</v>
      </c>
      <c r="J10" s="12">
        <v>0.80600000000000005</v>
      </c>
      <c r="K10" s="12">
        <v>0.80600000000000005</v>
      </c>
      <c r="L10" s="12" t="s">
        <v>26</v>
      </c>
      <c r="M10" s="12">
        <v>27.114999999999998</v>
      </c>
    </row>
    <row r="11" spans="4:14" ht="15.75" customHeight="1" x14ac:dyDescent="0.25">
      <c r="D11" s="13" t="s">
        <v>23</v>
      </c>
      <c r="E11" s="12" t="s">
        <v>25</v>
      </c>
      <c r="F11" s="12" t="s">
        <v>26</v>
      </c>
      <c r="G11" s="12" t="s">
        <v>25</v>
      </c>
      <c r="H11" s="12" t="s">
        <v>25</v>
      </c>
      <c r="I11" s="12" t="s">
        <v>26</v>
      </c>
      <c r="J11" s="12" t="s">
        <v>26</v>
      </c>
      <c r="K11" s="12" t="s">
        <v>26</v>
      </c>
      <c r="L11" s="12" t="s">
        <v>26</v>
      </c>
      <c r="M11" s="12">
        <v>0.92</v>
      </c>
    </row>
    <row r="12" spans="4:14" ht="1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25</v>
      </c>
      <c r="K12" s="12" t="s">
        <v>25</v>
      </c>
      <c r="L12" s="12" t="s">
        <v>26</v>
      </c>
      <c r="M12" s="12">
        <v>0.95499999999999996</v>
      </c>
    </row>
    <row r="13" spans="4:14" ht="15.7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  <c r="M13" s="12">
        <v>0.42299999999999999</v>
      </c>
    </row>
    <row r="14" spans="4:14" ht="15" customHeight="1" x14ac:dyDescent="0.25">
      <c r="D14" s="13" t="s">
        <v>28</v>
      </c>
      <c r="E14" s="12" t="s">
        <v>25</v>
      </c>
      <c r="F14" s="12" t="s">
        <v>25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  <c r="M14" s="12">
        <v>1.7170000000000001</v>
      </c>
    </row>
    <row r="15" spans="4:14" ht="15.75" customHeight="1" x14ac:dyDescent="0.25">
      <c r="D15" s="13" t="s">
        <v>29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  <c r="M15" s="12">
        <v>0.52200000000000002</v>
      </c>
    </row>
    <row r="16" spans="4:14" ht="15" customHeight="1" x14ac:dyDescent="0.25">
      <c r="D16" s="13" t="s">
        <v>30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  <c r="M16" s="12">
        <v>0.69699999999999995</v>
      </c>
    </row>
    <row r="17" spans="4:13" ht="15.75" customHeight="1" x14ac:dyDescent="0.25">
      <c r="D17" s="13" t="s">
        <v>31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25</v>
      </c>
      <c r="K17" s="12" t="s">
        <v>25</v>
      </c>
      <c r="L17" s="12" t="s">
        <v>26</v>
      </c>
      <c r="M17" s="12">
        <v>0.85</v>
      </c>
    </row>
    <row r="18" spans="4:13" ht="15" customHeight="1" x14ac:dyDescent="0.25">
      <c r="D18" s="13" t="s">
        <v>32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  <c r="M18" s="12">
        <v>0.51800000000000002</v>
      </c>
    </row>
    <row r="19" spans="4:13" ht="15.75" customHeight="1" x14ac:dyDescent="0.25">
      <c r="D19" s="13" t="s">
        <v>33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  <c r="M19" s="12">
        <v>0.84899999999999998</v>
      </c>
    </row>
    <row r="20" spans="4:13" ht="15" customHeight="1" x14ac:dyDescent="0.25">
      <c r="D20" s="13" t="s">
        <v>34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  <c r="M20" s="12">
        <v>0.84</v>
      </c>
    </row>
    <row r="21" spans="4:13" ht="15.75" customHeight="1" x14ac:dyDescent="0.25">
      <c r="D21" s="13" t="s">
        <v>35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  <c r="M21" s="12">
        <v>1.6950000000000001</v>
      </c>
    </row>
    <row r="22" spans="4:13" ht="15" customHeight="1" x14ac:dyDescent="0.25">
      <c r="D22" s="13" t="s">
        <v>36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  <c r="M22" s="12">
        <v>0.90200000000000002</v>
      </c>
    </row>
    <row r="23" spans="4:13" ht="15.75" customHeight="1" x14ac:dyDescent="0.25">
      <c r="D23" s="13" t="s">
        <v>37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25</v>
      </c>
      <c r="K23" s="12" t="s">
        <v>25</v>
      </c>
      <c r="L23" s="12" t="s">
        <v>26</v>
      </c>
      <c r="M23" s="12">
        <v>0.84799999999999998</v>
      </c>
    </row>
    <row r="24" spans="4:13" ht="15" customHeight="1" x14ac:dyDescent="0.25">
      <c r="D24" s="13" t="s">
        <v>38</v>
      </c>
      <c r="E24" s="12" t="s">
        <v>25</v>
      </c>
      <c r="F24" s="12" t="s">
        <v>25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  <c r="M24" s="12">
        <v>1.3859999999999999</v>
      </c>
    </row>
    <row r="25" spans="4:13" ht="15.75" customHeight="1" x14ac:dyDescent="0.25">
      <c r="D25" s="13" t="s">
        <v>39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25</v>
      </c>
      <c r="K25" s="12" t="s">
        <v>25</v>
      </c>
      <c r="L25" s="12" t="s">
        <v>26</v>
      </c>
      <c r="M25" s="12">
        <v>1.702</v>
      </c>
    </row>
    <row r="26" spans="4:13" ht="15" customHeight="1" x14ac:dyDescent="0.25">
      <c r="D26" s="13" t="s">
        <v>40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  <c r="M26" s="12">
        <v>0.53200000000000003</v>
      </c>
    </row>
    <row r="27" spans="4:13" ht="15.75" customHeight="1" x14ac:dyDescent="0.25">
      <c r="D27" s="13" t="s">
        <v>41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25</v>
      </c>
      <c r="K27" s="12" t="s">
        <v>25</v>
      </c>
      <c r="L27" s="12" t="s">
        <v>26</v>
      </c>
      <c r="M27" s="12">
        <v>0.63500000000000001</v>
      </c>
    </row>
    <row r="28" spans="4:13" ht="15" customHeight="1" x14ac:dyDescent="0.25">
      <c r="D28" s="13" t="s">
        <v>42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  <c r="M28" s="12">
        <v>0.40799999999999997</v>
      </c>
    </row>
    <row r="29" spans="4:13" ht="15.75" customHeight="1" x14ac:dyDescent="0.25">
      <c r="D29" s="13" t="s">
        <v>43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  <c r="M29" s="12">
        <v>0.48099999999999998</v>
      </c>
    </row>
    <row r="30" spans="4:13" ht="15" customHeight="1" x14ac:dyDescent="0.25">
      <c r="D30" s="13" t="s">
        <v>44</v>
      </c>
      <c r="E30" s="12" t="s">
        <v>25</v>
      </c>
      <c r="F30" s="12" t="s">
        <v>25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  <c r="M30" s="12">
        <v>1.204</v>
      </c>
    </row>
    <row r="31" spans="4:13" ht="15.75" customHeight="1" x14ac:dyDescent="0.25">
      <c r="D31" s="13" t="s">
        <v>45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  <c r="M31" s="12">
        <v>0.64300000000000002</v>
      </c>
    </row>
    <row r="32" spans="4:13" ht="15" customHeight="1" x14ac:dyDescent="0.25">
      <c r="D32" s="13" t="s">
        <v>46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  <c r="M32" s="12">
        <v>0.61799999999999999</v>
      </c>
    </row>
    <row r="33" spans="4:13" ht="15.75" customHeight="1" x14ac:dyDescent="0.25">
      <c r="D33" s="13" t="s">
        <v>47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  <c r="M33" s="12">
        <v>4.01</v>
      </c>
    </row>
    <row r="34" spans="4:13" ht="15" customHeight="1" x14ac:dyDescent="0.25">
      <c r="D34" s="13" t="s">
        <v>48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  <c r="M34" s="12">
        <v>0.94399999999999995</v>
      </c>
    </row>
    <row r="35" spans="4:13" ht="15.75" customHeight="1" x14ac:dyDescent="0.25">
      <c r="D35" s="13" t="s">
        <v>49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25</v>
      </c>
      <c r="K35" s="12" t="s">
        <v>25</v>
      </c>
      <c r="L35" s="12" t="s">
        <v>26</v>
      </c>
      <c r="M35" s="12">
        <v>0.74</v>
      </c>
    </row>
    <row r="36" spans="4:13" ht="15" customHeight="1" x14ac:dyDescent="0.25">
      <c r="D36" s="13" t="s">
        <v>50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  <c r="M36" s="12">
        <v>0.81599999999999995</v>
      </c>
    </row>
    <row r="37" spans="4:13" ht="15.75" customHeight="1" x14ac:dyDescent="0.25">
      <c r="D37" s="13" t="s">
        <v>51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  <c r="M37" s="12">
        <v>0.186</v>
      </c>
    </row>
    <row r="38" spans="4:13" ht="15" customHeight="1" x14ac:dyDescent="0.25">
      <c r="D38" s="13" t="s">
        <v>52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>
        <v>1.0740000000000001</v>
      </c>
    </row>
    <row r="39" spans="4:13" ht="15.75" customHeight="1" x14ac:dyDescent="0.25">
      <c r="D39" s="11" t="s">
        <v>53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</row>
    <row r="40" spans="4:13" ht="15" customHeight="1" x14ac:dyDescent="0.25">
      <c r="D40" s="13" t="s">
        <v>54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</row>
    <row r="41" spans="4:13" ht="15.75" customHeight="1" x14ac:dyDescent="0.25">
      <c r="D41" s="13" t="s">
        <v>55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</row>
    <row r="42" spans="4:13" ht="15" customHeight="1" x14ac:dyDescent="0.25">
      <c r="D42" s="13" t="s">
        <v>56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</row>
    <row r="43" spans="4:13" ht="15.75" customHeight="1" x14ac:dyDescent="0.25">
      <c r="D43" s="13" t="s">
        <v>57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</row>
    <row r="44" spans="4:13" ht="15" customHeight="1" x14ac:dyDescent="0.25">
      <c r="D44" s="13" t="s">
        <v>58</v>
      </c>
      <c r="E44" s="12" t="s">
        <v>26</v>
      </c>
      <c r="F44" s="12" t="s">
        <v>26</v>
      </c>
      <c r="G44" s="12" t="s">
        <v>26</v>
      </c>
      <c r="H44" s="12" t="s">
        <v>26</v>
      </c>
      <c r="I44" s="12" t="s">
        <v>26</v>
      </c>
      <c r="J44" s="12" t="s">
        <v>26</v>
      </c>
      <c r="K44" s="12" t="s">
        <v>26</v>
      </c>
      <c r="L44" s="12" t="s">
        <v>26</v>
      </c>
      <c r="M44" s="12" t="s">
        <v>26</v>
      </c>
    </row>
    <row r="45" spans="4:13" ht="15.7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  <c r="M45" s="12"/>
    </row>
    <row r="46" spans="4:13" ht="15" customHeight="1" x14ac:dyDescent="0.25">
      <c r="D46" s="13"/>
      <c r="E46" s="12"/>
      <c r="F46" s="12"/>
      <c r="G46" s="12"/>
      <c r="H46" s="12"/>
      <c r="I46" s="12"/>
      <c r="J46" s="12"/>
      <c r="K46" s="12"/>
      <c r="L46" s="12"/>
      <c r="M46" s="12"/>
    </row>
  </sheetData>
  <mergeCells count="13">
    <mergeCell ref="H5:I5"/>
    <mergeCell ref="K5:K6"/>
    <mergeCell ref="L5:L6"/>
    <mergeCell ref="E1:M1"/>
    <mergeCell ref="D3:M3"/>
    <mergeCell ref="D4:D6"/>
    <mergeCell ref="E4:E6"/>
    <mergeCell ref="F4:I4"/>
    <mergeCell ref="J4:J6"/>
    <mergeCell ref="K4:L4"/>
    <mergeCell ref="M4:M6"/>
    <mergeCell ref="F5:F6"/>
    <mergeCell ref="G5:G6"/>
  </mergeCells>
  <pageMargins left="0.70866141732283472" right="0.31496062992125984" top="0.74803149606299213" bottom="0.74803149606299213" header="0.31496062992125984" footer="0.31496062992125984"/>
  <pageSetup scale="80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D1:P44"/>
  <sheetViews>
    <sheetView topLeftCell="D1" workbookViewId="0">
      <selection activeCell="E1" sqref="E1:P1"/>
    </sheetView>
  </sheetViews>
  <sheetFormatPr defaultRowHeight="15" x14ac:dyDescent="0.25"/>
  <cols>
    <col min="1" max="3" width="0" style="3" hidden="1" customWidth="1"/>
    <col min="4" max="4" width="33.3984375" style="1" customWidth="1"/>
    <col min="5" max="5" width="8.296875" style="1" customWidth="1"/>
    <col min="6" max="6" width="7" style="1" customWidth="1"/>
    <col min="7" max="7" width="7.296875" style="1" customWidth="1"/>
    <col min="8" max="8" width="7.09765625" style="1" customWidth="1"/>
    <col min="9" max="9" width="7.796875" style="1" customWidth="1"/>
    <col min="10" max="10" width="7.09765625" style="1" customWidth="1"/>
    <col min="11" max="11" width="6.59765625" style="1" customWidth="1"/>
    <col min="12" max="12" width="6.296875" style="1" customWidth="1"/>
    <col min="13" max="13" width="10.59765625" style="1" customWidth="1"/>
    <col min="14" max="14" width="6.09765625" style="3" customWidth="1"/>
    <col min="15" max="15" width="8.796875" style="3"/>
    <col min="16" max="16" width="6.3984375" style="3" customWidth="1"/>
    <col min="17" max="256" width="8.796875" style="3"/>
    <col min="257" max="259" width="0" style="3" hidden="1" customWidth="1"/>
    <col min="260" max="260" width="21.796875" style="3" customWidth="1"/>
    <col min="261" max="261" width="13.69921875" style="3" customWidth="1"/>
    <col min="262" max="262" width="13.5" style="3" customWidth="1"/>
    <col min="263" max="263" width="8.69921875" style="3" customWidth="1"/>
    <col min="264" max="264" width="8.19921875" style="3" customWidth="1"/>
    <col min="265" max="265" width="7.796875" style="3" customWidth="1"/>
    <col min="266" max="266" width="11.5" style="3" customWidth="1"/>
    <col min="267" max="267" width="8.59765625" style="3" customWidth="1"/>
    <col min="268" max="268" width="7.5" style="3" customWidth="1"/>
    <col min="269" max="269" width="10.59765625" style="3" customWidth="1"/>
    <col min="270" max="512" width="8.796875" style="3"/>
    <col min="513" max="515" width="0" style="3" hidden="1" customWidth="1"/>
    <col min="516" max="516" width="21.796875" style="3" customWidth="1"/>
    <col min="517" max="517" width="13.69921875" style="3" customWidth="1"/>
    <col min="518" max="518" width="13.5" style="3" customWidth="1"/>
    <col min="519" max="519" width="8.69921875" style="3" customWidth="1"/>
    <col min="520" max="520" width="8.19921875" style="3" customWidth="1"/>
    <col min="521" max="521" width="7.796875" style="3" customWidth="1"/>
    <col min="522" max="522" width="11.5" style="3" customWidth="1"/>
    <col min="523" max="523" width="8.59765625" style="3" customWidth="1"/>
    <col min="524" max="524" width="7.5" style="3" customWidth="1"/>
    <col min="525" max="525" width="10.59765625" style="3" customWidth="1"/>
    <col min="526" max="768" width="8.796875" style="3"/>
    <col min="769" max="771" width="0" style="3" hidden="1" customWidth="1"/>
    <col min="772" max="772" width="21.796875" style="3" customWidth="1"/>
    <col min="773" max="773" width="13.69921875" style="3" customWidth="1"/>
    <col min="774" max="774" width="13.5" style="3" customWidth="1"/>
    <col min="775" max="775" width="8.69921875" style="3" customWidth="1"/>
    <col min="776" max="776" width="8.19921875" style="3" customWidth="1"/>
    <col min="777" max="777" width="7.796875" style="3" customWidth="1"/>
    <col min="778" max="778" width="11.5" style="3" customWidth="1"/>
    <col min="779" max="779" width="8.59765625" style="3" customWidth="1"/>
    <col min="780" max="780" width="7.5" style="3" customWidth="1"/>
    <col min="781" max="781" width="10.59765625" style="3" customWidth="1"/>
    <col min="782" max="1024" width="8.796875" style="3"/>
    <col min="1025" max="1027" width="0" style="3" hidden="1" customWidth="1"/>
    <col min="1028" max="1028" width="21.796875" style="3" customWidth="1"/>
    <col min="1029" max="1029" width="13.69921875" style="3" customWidth="1"/>
    <col min="1030" max="1030" width="13.5" style="3" customWidth="1"/>
    <col min="1031" max="1031" width="8.69921875" style="3" customWidth="1"/>
    <col min="1032" max="1032" width="8.19921875" style="3" customWidth="1"/>
    <col min="1033" max="1033" width="7.796875" style="3" customWidth="1"/>
    <col min="1034" max="1034" width="11.5" style="3" customWidth="1"/>
    <col min="1035" max="1035" width="8.59765625" style="3" customWidth="1"/>
    <col min="1036" max="1036" width="7.5" style="3" customWidth="1"/>
    <col min="1037" max="1037" width="10.59765625" style="3" customWidth="1"/>
    <col min="1038" max="1280" width="8.796875" style="3"/>
    <col min="1281" max="1283" width="0" style="3" hidden="1" customWidth="1"/>
    <col min="1284" max="1284" width="21.796875" style="3" customWidth="1"/>
    <col min="1285" max="1285" width="13.69921875" style="3" customWidth="1"/>
    <col min="1286" max="1286" width="13.5" style="3" customWidth="1"/>
    <col min="1287" max="1287" width="8.69921875" style="3" customWidth="1"/>
    <col min="1288" max="1288" width="8.19921875" style="3" customWidth="1"/>
    <col min="1289" max="1289" width="7.796875" style="3" customWidth="1"/>
    <col min="1290" max="1290" width="11.5" style="3" customWidth="1"/>
    <col min="1291" max="1291" width="8.59765625" style="3" customWidth="1"/>
    <col min="1292" max="1292" width="7.5" style="3" customWidth="1"/>
    <col min="1293" max="1293" width="10.59765625" style="3" customWidth="1"/>
    <col min="1294" max="1536" width="8.796875" style="3"/>
    <col min="1537" max="1539" width="0" style="3" hidden="1" customWidth="1"/>
    <col min="1540" max="1540" width="21.796875" style="3" customWidth="1"/>
    <col min="1541" max="1541" width="13.69921875" style="3" customWidth="1"/>
    <col min="1542" max="1542" width="13.5" style="3" customWidth="1"/>
    <col min="1543" max="1543" width="8.69921875" style="3" customWidth="1"/>
    <col min="1544" max="1544" width="8.19921875" style="3" customWidth="1"/>
    <col min="1545" max="1545" width="7.796875" style="3" customWidth="1"/>
    <col min="1546" max="1546" width="11.5" style="3" customWidth="1"/>
    <col min="1547" max="1547" width="8.59765625" style="3" customWidth="1"/>
    <col min="1548" max="1548" width="7.5" style="3" customWidth="1"/>
    <col min="1549" max="1549" width="10.59765625" style="3" customWidth="1"/>
    <col min="1550" max="1792" width="8.796875" style="3"/>
    <col min="1793" max="1795" width="0" style="3" hidden="1" customWidth="1"/>
    <col min="1796" max="1796" width="21.796875" style="3" customWidth="1"/>
    <col min="1797" max="1797" width="13.69921875" style="3" customWidth="1"/>
    <col min="1798" max="1798" width="13.5" style="3" customWidth="1"/>
    <col min="1799" max="1799" width="8.69921875" style="3" customWidth="1"/>
    <col min="1800" max="1800" width="8.19921875" style="3" customWidth="1"/>
    <col min="1801" max="1801" width="7.796875" style="3" customWidth="1"/>
    <col min="1802" max="1802" width="11.5" style="3" customWidth="1"/>
    <col min="1803" max="1803" width="8.59765625" style="3" customWidth="1"/>
    <col min="1804" max="1804" width="7.5" style="3" customWidth="1"/>
    <col min="1805" max="1805" width="10.59765625" style="3" customWidth="1"/>
    <col min="1806" max="2048" width="8.796875" style="3"/>
    <col min="2049" max="2051" width="0" style="3" hidden="1" customWidth="1"/>
    <col min="2052" max="2052" width="21.796875" style="3" customWidth="1"/>
    <col min="2053" max="2053" width="13.69921875" style="3" customWidth="1"/>
    <col min="2054" max="2054" width="13.5" style="3" customWidth="1"/>
    <col min="2055" max="2055" width="8.69921875" style="3" customWidth="1"/>
    <col min="2056" max="2056" width="8.19921875" style="3" customWidth="1"/>
    <col min="2057" max="2057" width="7.796875" style="3" customWidth="1"/>
    <col min="2058" max="2058" width="11.5" style="3" customWidth="1"/>
    <col min="2059" max="2059" width="8.59765625" style="3" customWidth="1"/>
    <col min="2060" max="2060" width="7.5" style="3" customWidth="1"/>
    <col min="2061" max="2061" width="10.59765625" style="3" customWidth="1"/>
    <col min="2062" max="2304" width="8.796875" style="3"/>
    <col min="2305" max="2307" width="0" style="3" hidden="1" customWidth="1"/>
    <col min="2308" max="2308" width="21.796875" style="3" customWidth="1"/>
    <col min="2309" max="2309" width="13.69921875" style="3" customWidth="1"/>
    <col min="2310" max="2310" width="13.5" style="3" customWidth="1"/>
    <col min="2311" max="2311" width="8.69921875" style="3" customWidth="1"/>
    <col min="2312" max="2312" width="8.19921875" style="3" customWidth="1"/>
    <col min="2313" max="2313" width="7.796875" style="3" customWidth="1"/>
    <col min="2314" max="2314" width="11.5" style="3" customWidth="1"/>
    <col min="2315" max="2315" width="8.59765625" style="3" customWidth="1"/>
    <col min="2316" max="2316" width="7.5" style="3" customWidth="1"/>
    <col min="2317" max="2317" width="10.59765625" style="3" customWidth="1"/>
    <col min="2318" max="2560" width="8.796875" style="3"/>
    <col min="2561" max="2563" width="0" style="3" hidden="1" customWidth="1"/>
    <col min="2564" max="2564" width="21.796875" style="3" customWidth="1"/>
    <col min="2565" max="2565" width="13.69921875" style="3" customWidth="1"/>
    <col min="2566" max="2566" width="13.5" style="3" customWidth="1"/>
    <col min="2567" max="2567" width="8.69921875" style="3" customWidth="1"/>
    <col min="2568" max="2568" width="8.19921875" style="3" customWidth="1"/>
    <col min="2569" max="2569" width="7.796875" style="3" customWidth="1"/>
    <col min="2570" max="2570" width="11.5" style="3" customWidth="1"/>
    <col min="2571" max="2571" width="8.59765625" style="3" customWidth="1"/>
    <col min="2572" max="2572" width="7.5" style="3" customWidth="1"/>
    <col min="2573" max="2573" width="10.59765625" style="3" customWidth="1"/>
    <col min="2574" max="2816" width="8.796875" style="3"/>
    <col min="2817" max="2819" width="0" style="3" hidden="1" customWidth="1"/>
    <col min="2820" max="2820" width="21.796875" style="3" customWidth="1"/>
    <col min="2821" max="2821" width="13.69921875" style="3" customWidth="1"/>
    <col min="2822" max="2822" width="13.5" style="3" customWidth="1"/>
    <col min="2823" max="2823" width="8.69921875" style="3" customWidth="1"/>
    <col min="2824" max="2824" width="8.19921875" style="3" customWidth="1"/>
    <col min="2825" max="2825" width="7.796875" style="3" customWidth="1"/>
    <col min="2826" max="2826" width="11.5" style="3" customWidth="1"/>
    <col min="2827" max="2827" width="8.59765625" style="3" customWidth="1"/>
    <col min="2828" max="2828" width="7.5" style="3" customWidth="1"/>
    <col min="2829" max="2829" width="10.59765625" style="3" customWidth="1"/>
    <col min="2830" max="3072" width="8.796875" style="3"/>
    <col min="3073" max="3075" width="0" style="3" hidden="1" customWidth="1"/>
    <col min="3076" max="3076" width="21.796875" style="3" customWidth="1"/>
    <col min="3077" max="3077" width="13.69921875" style="3" customWidth="1"/>
    <col min="3078" max="3078" width="13.5" style="3" customWidth="1"/>
    <col min="3079" max="3079" width="8.69921875" style="3" customWidth="1"/>
    <col min="3080" max="3080" width="8.19921875" style="3" customWidth="1"/>
    <col min="3081" max="3081" width="7.796875" style="3" customWidth="1"/>
    <col min="3082" max="3082" width="11.5" style="3" customWidth="1"/>
    <col min="3083" max="3083" width="8.59765625" style="3" customWidth="1"/>
    <col min="3084" max="3084" width="7.5" style="3" customWidth="1"/>
    <col min="3085" max="3085" width="10.59765625" style="3" customWidth="1"/>
    <col min="3086" max="3328" width="8.796875" style="3"/>
    <col min="3329" max="3331" width="0" style="3" hidden="1" customWidth="1"/>
    <col min="3332" max="3332" width="21.796875" style="3" customWidth="1"/>
    <col min="3333" max="3333" width="13.69921875" style="3" customWidth="1"/>
    <col min="3334" max="3334" width="13.5" style="3" customWidth="1"/>
    <col min="3335" max="3335" width="8.69921875" style="3" customWidth="1"/>
    <col min="3336" max="3336" width="8.19921875" style="3" customWidth="1"/>
    <col min="3337" max="3337" width="7.796875" style="3" customWidth="1"/>
    <col min="3338" max="3338" width="11.5" style="3" customWidth="1"/>
    <col min="3339" max="3339" width="8.59765625" style="3" customWidth="1"/>
    <col min="3340" max="3340" width="7.5" style="3" customWidth="1"/>
    <col min="3341" max="3341" width="10.59765625" style="3" customWidth="1"/>
    <col min="3342" max="3584" width="8.796875" style="3"/>
    <col min="3585" max="3587" width="0" style="3" hidden="1" customWidth="1"/>
    <col min="3588" max="3588" width="21.796875" style="3" customWidth="1"/>
    <col min="3589" max="3589" width="13.69921875" style="3" customWidth="1"/>
    <col min="3590" max="3590" width="13.5" style="3" customWidth="1"/>
    <col min="3591" max="3591" width="8.69921875" style="3" customWidth="1"/>
    <col min="3592" max="3592" width="8.19921875" style="3" customWidth="1"/>
    <col min="3593" max="3593" width="7.796875" style="3" customWidth="1"/>
    <col min="3594" max="3594" width="11.5" style="3" customWidth="1"/>
    <col min="3595" max="3595" width="8.59765625" style="3" customWidth="1"/>
    <col min="3596" max="3596" width="7.5" style="3" customWidth="1"/>
    <col min="3597" max="3597" width="10.59765625" style="3" customWidth="1"/>
    <col min="3598" max="3840" width="8.796875" style="3"/>
    <col min="3841" max="3843" width="0" style="3" hidden="1" customWidth="1"/>
    <col min="3844" max="3844" width="21.796875" style="3" customWidth="1"/>
    <col min="3845" max="3845" width="13.69921875" style="3" customWidth="1"/>
    <col min="3846" max="3846" width="13.5" style="3" customWidth="1"/>
    <col min="3847" max="3847" width="8.69921875" style="3" customWidth="1"/>
    <col min="3848" max="3848" width="8.19921875" style="3" customWidth="1"/>
    <col min="3849" max="3849" width="7.796875" style="3" customWidth="1"/>
    <col min="3850" max="3850" width="11.5" style="3" customWidth="1"/>
    <col min="3851" max="3851" width="8.59765625" style="3" customWidth="1"/>
    <col min="3852" max="3852" width="7.5" style="3" customWidth="1"/>
    <col min="3853" max="3853" width="10.59765625" style="3" customWidth="1"/>
    <col min="3854" max="4096" width="8.796875" style="3"/>
    <col min="4097" max="4099" width="0" style="3" hidden="1" customWidth="1"/>
    <col min="4100" max="4100" width="21.796875" style="3" customWidth="1"/>
    <col min="4101" max="4101" width="13.69921875" style="3" customWidth="1"/>
    <col min="4102" max="4102" width="13.5" style="3" customWidth="1"/>
    <col min="4103" max="4103" width="8.69921875" style="3" customWidth="1"/>
    <col min="4104" max="4104" width="8.19921875" style="3" customWidth="1"/>
    <col min="4105" max="4105" width="7.796875" style="3" customWidth="1"/>
    <col min="4106" max="4106" width="11.5" style="3" customWidth="1"/>
    <col min="4107" max="4107" width="8.59765625" style="3" customWidth="1"/>
    <col min="4108" max="4108" width="7.5" style="3" customWidth="1"/>
    <col min="4109" max="4109" width="10.59765625" style="3" customWidth="1"/>
    <col min="4110" max="4352" width="8.796875" style="3"/>
    <col min="4353" max="4355" width="0" style="3" hidden="1" customWidth="1"/>
    <col min="4356" max="4356" width="21.796875" style="3" customWidth="1"/>
    <col min="4357" max="4357" width="13.69921875" style="3" customWidth="1"/>
    <col min="4358" max="4358" width="13.5" style="3" customWidth="1"/>
    <col min="4359" max="4359" width="8.69921875" style="3" customWidth="1"/>
    <col min="4360" max="4360" width="8.19921875" style="3" customWidth="1"/>
    <col min="4361" max="4361" width="7.796875" style="3" customWidth="1"/>
    <col min="4362" max="4362" width="11.5" style="3" customWidth="1"/>
    <col min="4363" max="4363" width="8.59765625" style="3" customWidth="1"/>
    <col min="4364" max="4364" width="7.5" style="3" customWidth="1"/>
    <col min="4365" max="4365" width="10.59765625" style="3" customWidth="1"/>
    <col min="4366" max="4608" width="8.796875" style="3"/>
    <col min="4609" max="4611" width="0" style="3" hidden="1" customWidth="1"/>
    <col min="4612" max="4612" width="21.796875" style="3" customWidth="1"/>
    <col min="4613" max="4613" width="13.69921875" style="3" customWidth="1"/>
    <col min="4614" max="4614" width="13.5" style="3" customWidth="1"/>
    <col min="4615" max="4615" width="8.69921875" style="3" customWidth="1"/>
    <col min="4616" max="4616" width="8.19921875" style="3" customWidth="1"/>
    <col min="4617" max="4617" width="7.796875" style="3" customWidth="1"/>
    <col min="4618" max="4618" width="11.5" style="3" customWidth="1"/>
    <col min="4619" max="4619" width="8.59765625" style="3" customWidth="1"/>
    <col min="4620" max="4620" width="7.5" style="3" customWidth="1"/>
    <col min="4621" max="4621" width="10.59765625" style="3" customWidth="1"/>
    <col min="4622" max="4864" width="8.796875" style="3"/>
    <col min="4865" max="4867" width="0" style="3" hidden="1" customWidth="1"/>
    <col min="4868" max="4868" width="21.796875" style="3" customWidth="1"/>
    <col min="4869" max="4869" width="13.69921875" style="3" customWidth="1"/>
    <col min="4870" max="4870" width="13.5" style="3" customWidth="1"/>
    <col min="4871" max="4871" width="8.69921875" style="3" customWidth="1"/>
    <col min="4872" max="4872" width="8.19921875" style="3" customWidth="1"/>
    <col min="4873" max="4873" width="7.796875" style="3" customWidth="1"/>
    <col min="4874" max="4874" width="11.5" style="3" customWidth="1"/>
    <col min="4875" max="4875" width="8.59765625" style="3" customWidth="1"/>
    <col min="4876" max="4876" width="7.5" style="3" customWidth="1"/>
    <col min="4877" max="4877" width="10.59765625" style="3" customWidth="1"/>
    <col min="4878" max="5120" width="8.796875" style="3"/>
    <col min="5121" max="5123" width="0" style="3" hidden="1" customWidth="1"/>
    <col min="5124" max="5124" width="21.796875" style="3" customWidth="1"/>
    <col min="5125" max="5125" width="13.69921875" style="3" customWidth="1"/>
    <col min="5126" max="5126" width="13.5" style="3" customWidth="1"/>
    <col min="5127" max="5127" width="8.69921875" style="3" customWidth="1"/>
    <col min="5128" max="5128" width="8.19921875" style="3" customWidth="1"/>
    <col min="5129" max="5129" width="7.796875" style="3" customWidth="1"/>
    <col min="5130" max="5130" width="11.5" style="3" customWidth="1"/>
    <col min="5131" max="5131" width="8.59765625" style="3" customWidth="1"/>
    <col min="5132" max="5132" width="7.5" style="3" customWidth="1"/>
    <col min="5133" max="5133" width="10.59765625" style="3" customWidth="1"/>
    <col min="5134" max="5376" width="8.796875" style="3"/>
    <col min="5377" max="5379" width="0" style="3" hidden="1" customWidth="1"/>
    <col min="5380" max="5380" width="21.796875" style="3" customWidth="1"/>
    <col min="5381" max="5381" width="13.69921875" style="3" customWidth="1"/>
    <col min="5382" max="5382" width="13.5" style="3" customWidth="1"/>
    <col min="5383" max="5383" width="8.69921875" style="3" customWidth="1"/>
    <col min="5384" max="5384" width="8.19921875" style="3" customWidth="1"/>
    <col min="5385" max="5385" width="7.796875" style="3" customWidth="1"/>
    <col min="5386" max="5386" width="11.5" style="3" customWidth="1"/>
    <col min="5387" max="5387" width="8.59765625" style="3" customWidth="1"/>
    <col min="5388" max="5388" width="7.5" style="3" customWidth="1"/>
    <col min="5389" max="5389" width="10.59765625" style="3" customWidth="1"/>
    <col min="5390" max="5632" width="8.796875" style="3"/>
    <col min="5633" max="5635" width="0" style="3" hidden="1" customWidth="1"/>
    <col min="5636" max="5636" width="21.796875" style="3" customWidth="1"/>
    <col min="5637" max="5637" width="13.69921875" style="3" customWidth="1"/>
    <col min="5638" max="5638" width="13.5" style="3" customWidth="1"/>
    <col min="5639" max="5639" width="8.69921875" style="3" customWidth="1"/>
    <col min="5640" max="5640" width="8.19921875" style="3" customWidth="1"/>
    <col min="5641" max="5641" width="7.796875" style="3" customWidth="1"/>
    <col min="5642" max="5642" width="11.5" style="3" customWidth="1"/>
    <col min="5643" max="5643" width="8.59765625" style="3" customWidth="1"/>
    <col min="5644" max="5644" width="7.5" style="3" customWidth="1"/>
    <col min="5645" max="5645" width="10.59765625" style="3" customWidth="1"/>
    <col min="5646" max="5888" width="8.796875" style="3"/>
    <col min="5889" max="5891" width="0" style="3" hidden="1" customWidth="1"/>
    <col min="5892" max="5892" width="21.796875" style="3" customWidth="1"/>
    <col min="5893" max="5893" width="13.69921875" style="3" customWidth="1"/>
    <col min="5894" max="5894" width="13.5" style="3" customWidth="1"/>
    <col min="5895" max="5895" width="8.69921875" style="3" customWidth="1"/>
    <col min="5896" max="5896" width="8.19921875" style="3" customWidth="1"/>
    <col min="5897" max="5897" width="7.796875" style="3" customWidth="1"/>
    <col min="5898" max="5898" width="11.5" style="3" customWidth="1"/>
    <col min="5899" max="5899" width="8.59765625" style="3" customWidth="1"/>
    <col min="5900" max="5900" width="7.5" style="3" customWidth="1"/>
    <col min="5901" max="5901" width="10.59765625" style="3" customWidth="1"/>
    <col min="5902" max="6144" width="8.796875" style="3"/>
    <col min="6145" max="6147" width="0" style="3" hidden="1" customWidth="1"/>
    <col min="6148" max="6148" width="21.796875" style="3" customWidth="1"/>
    <col min="6149" max="6149" width="13.69921875" style="3" customWidth="1"/>
    <col min="6150" max="6150" width="13.5" style="3" customWidth="1"/>
    <col min="6151" max="6151" width="8.69921875" style="3" customWidth="1"/>
    <col min="6152" max="6152" width="8.19921875" style="3" customWidth="1"/>
    <col min="6153" max="6153" width="7.796875" style="3" customWidth="1"/>
    <col min="6154" max="6154" width="11.5" style="3" customWidth="1"/>
    <col min="6155" max="6155" width="8.59765625" style="3" customWidth="1"/>
    <col min="6156" max="6156" width="7.5" style="3" customWidth="1"/>
    <col min="6157" max="6157" width="10.59765625" style="3" customWidth="1"/>
    <col min="6158" max="6400" width="8.796875" style="3"/>
    <col min="6401" max="6403" width="0" style="3" hidden="1" customWidth="1"/>
    <col min="6404" max="6404" width="21.796875" style="3" customWidth="1"/>
    <col min="6405" max="6405" width="13.69921875" style="3" customWidth="1"/>
    <col min="6406" max="6406" width="13.5" style="3" customWidth="1"/>
    <col min="6407" max="6407" width="8.69921875" style="3" customWidth="1"/>
    <col min="6408" max="6408" width="8.19921875" style="3" customWidth="1"/>
    <col min="6409" max="6409" width="7.796875" style="3" customWidth="1"/>
    <col min="6410" max="6410" width="11.5" style="3" customWidth="1"/>
    <col min="6411" max="6411" width="8.59765625" style="3" customWidth="1"/>
    <col min="6412" max="6412" width="7.5" style="3" customWidth="1"/>
    <col min="6413" max="6413" width="10.59765625" style="3" customWidth="1"/>
    <col min="6414" max="6656" width="8.796875" style="3"/>
    <col min="6657" max="6659" width="0" style="3" hidden="1" customWidth="1"/>
    <col min="6660" max="6660" width="21.796875" style="3" customWidth="1"/>
    <col min="6661" max="6661" width="13.69921875" style="3" customWidth="1"/>
    <col min="6662" max="6662" width="13.5" style="3" customWidth="1"/>
    <col min="6663" max="6663" width="8.69921875" style="3" customWidth="1"/>
    <col min="6664" max="6664" width="8.19921875" style="3" customWidth="1"/>
    <col min="6665" max="6665" width="7.796875" style="3" customWidth="1"/>
    <col min="6666" max="6666" width="11.5" style="3" customWidth="1"/>
    <col min="6667" max="6667" width="8.59765625" style="3" customWidth="1"/>
    <col min="6668" max="6668" width="7.5" style="3" customWidth="1"/>
    <col min="6669" max="6669" width="10.59765625" style="3" customWidth="1"/>
    <col min="6670" max="6912" width="8.796875" style="3"/>
    <col min="6913" max="6915" width="0" style="3" hidden="1" customWidth="1"/>
    <col min="6916" max="6916" width="21.796875" style="3" customWidth="1"/>
    <col min="6917" max="6917" width="13.69921875" style="3" customWidth="1"/>
    <col min="6918" max="6918" width="13.5" style="3" customWidth="1"/>
    <col min="6919" max="6919" width="8.69921875" style="3" customWidth="1"/>
    <col min="6920" max="6920" width="8.19921875" style="3" customWidth="1"/>
    <col min="6921" max="6921" width="7.796875" style="3" customWidth="1"/>
    <col min="6922" max="6922" width="11.5" style="3" customWidth="1"/>
    <col min="6923" max="6923" width="8.59765625" style="3" customWidth="1"/>
    <col min="6924" max="6924" width="7.5" style="3" customWidth="1"/>
    <col min="6925" max="6925" width="10.59765625" style="3" customWidth="1"/>
    <col min="6926" max="7168" width="8.796875" style="3"/>
    <col min="7169" max="7171" width="0" style="3" hidden="1" customWidth="1"/>
    <col min="7172" max="7172" width="21.796875" style="3" customWidth="1"/>
    <col min="7173" max="7173" width="13.69921875" style="3" customWidth="1"/>
    <col min="7174" max="7174" width="13.5" style="3" customWidth="1"/>
    <col min="7175" max="7175" width="8.69921875" style="3" customWidth="1"/>
    <col min="7176" max="7176" width="8.19921875" style="3" customWidth="1"/>
    <col min="7177" max="7177" width="7.796875" style="3" customWidth="1"/>
    <col min="7178" max="7178" width="11.5" style="3" customWidth="1"/>
    <col min="7179" max="7179" width="8.59765625" style="3" customWidth="1"/>
    <col min="7180" max="7180" width="7.5" style="3" customWidth="1"/>
    <col min="7181" max="7181" width="10.59765625" style="3" customWidth="1"/>
    <col min="7182" max="7424" width="8.796875" style="3"/>
    <col min="7425" max="7427" width="0" style="3" hidden="1" customWidth="1"/>
    <col min="7428" max="7428" width="21.796875" style="3" customWidth="1"/>
    <col min="7429" max="7429" width="13.69921875" style="3" customWidth="1"/>
    <col min="7430" max="7430" width="13.5" style="3" customWidth="1"/>
    <col min="7431" max="7431" width="8.69921875" style="3" customWidth="1"/>
    <col min="7432" max="7432" width="8.19921875" style="3" customWidth="1"/>
    <col min="7433" max="7433" width="7.796875" style="3" customWidth="1"/>
    <col min="7434" max="7434" width="11.5" style="3" customWidth="1"/>
    <col min="7435" max="7435" width="8.59765625" style="3" customWidth="1"/>
    <col min="7436" max="7436" width="7.5" style="3" customWidth="1"/>
    <col min="7437" max="7437" width="10.59765625" style="3" customWidth="1"/>
    <col min="7438" max="7680" width="8.796875" style="3"/>
    <col min="7681" max="7683" width="0" style="3" hidden="1" customWidth="1"/>
    <col min="7684" max="7684" width="21.796875" style="3" customWidth="1"/>
    <col min="7685" max="7685" width="13.69921875" style="3" customWidth="1"/>
    <col min="7686" max="7686" width="13.5" style="3" customWidth="1"/>
    <col min="7687" max="7687" width="8.69921875" style="3" customWidth="1"/>
    <col min="7688" max="7688" width="8.19921875" style="3" customWidth="1"/>
    <col min="7689" max="7689" width="7.796875" style="3" customWidth="1"/>
    <col min="7690" max="7690" width="11.5" style="3" customWidth="1"/>
    <col min="7691" max="7691" width="8.59765625" style="3" customWidth="1"/>
    <col min="7692" max="7692" width="7.5" style="3" customWidth="1"/>
    <col min="7693" max="7693" width="10.59765625" style="3" customWidth="1"/>
    <col min="7694" max="7936" width="8.796875" style="3"/>
    <col min="7937" max="7939" width="0" style="3" hidden="1" customWidth="1"/>
    <col min="7940" max="7940" width="21.796875" style="3" customWidth="1"/>
    <col min="7941" max="7941" width="13.69921875" style="3" customWidth="1"/>
    <col min="7942" max="7942" width="13.5" style="3" customWidth="1"/>
    <col min="7943" max="7943" width="8.69921875" style="3" customWidth="1"/>
    <col min="7944" max="7944" width="8.19921875" style="3" customWidth="1"/>
    <col min="7945" max="7945" width="7.796875" style="3" customWidth="1"/>
    <col min="7946" max="7946" width="11.5" style="3" customWidth="1"/>
    <col min="7947" max="7947" width="8.59765625" style="3" customWidth="1"/>
    <col min="7948" max="7948" width="7.5" style="3" customWidth="1"/>
    <col min="7949" max="7949" width="10.59765625" style="3" customWidth="1"/>
    <col min="7950" max="8192" width="8.796875" style="3"/>
    <col min="8193" max="8195" width="0" style="3" hidden="1" customWidth="1"/>
    <col min="8196" max="8196" width="21.796875" style="3" customWidth="1"/>
    <col min="8197" max="8197" width="13.69921875" style="3" customWidth="1"/>
    <col min="8198" max="8198" width="13.5" style="3" customWidth="1"/>
    <col min="8199" max="8199" width="8.69921875" style="3" customWidth="1"/>
    <col min="8200" max="8200" width="8.19921875" style="3" customWidth="1"/>
    <col min="8201" max="8201" width="7.796875" style="3" customWidth="1"/>
    <col min="8202" max="8202" width="11.5" style="3" customWidth="1"/>
    <col min="8203" max="8203" width="8.59765625" style="3" customWidth="1"/>
    <col min="8204" max="8204" width="7.5" style="3" customWidth="1"/>
    <col min="8205" max="8205" width="10.59765625" style="3" customWidth="1"/>
    <col min="8206" max="8448" width="8.796875" style="3"/>
    <col min="8449" max="8451" width="0" style="3" hidden="1" customWidth="1"/>
    <col min="8452" max="8452" width="21.796875" style="3" customWidth="1"/>
    <col min="8453" max="8453" width="13.69921875" style="3" customWidth="1"/>
    <col min="8454" max="8454" width="13.5" style="3" customWidth="1"/>
    <col min="8455" max="8455" width="8.69921875" style="3" customWidth="1"/>
    <col min="8456" max="8456" width="8.19921875" style="3" customWidth="1"/>
    <col min="8457" max="8457" width="7.796875" style="3" customWidth="1"/>
    <col min="8458" max="8458" width="11.5" style="3" customWidth="1"/>
    <col min="8459" max="8459" width="8.59765625" style="3" customWidth="1"/>
    <col min="8460" max="8460" width="7.5" style="3" customWidth="1"/>
    <col min="8461" max="8461" width="10.59765625" style="3" customWidth="1"/>
    <col min="8462" max="8704" width="8.796875" style="3"/>
    <col min="8705" max="8707" width="0" style="3" hidden="1" customWidth="1"/>
    <col min="8708" max="8708" width="21.796875" style="3" customWidth="1"/>
    <col min="8709" max="8709" width="13.69921875" style="3" customWidth="1"/>
    <col min="8710" max="8710" width="13.5" style="3" customWidth="1"/>
    <col min="8711" max="8711" width="8.69921875" style="3" customWidth="1"/>
    <col min="8712" max="8712" width="8.19921875" style="3" customWidth="1"/>
    <col min="8713" max="8713" width="7.796875" style="3" customWidth="1"/>
    <col min="8714" max="8714" width="11.5" style="3" customWidth="1"/>
    <col min="8715" max="8715" width="8.59765625" style="3" customWidth="1"/>
    <col min="8716" max="8716" width="7.5" style="3" customWidth="1"/>
    <col min="8717" max="8717" width="10.59765625" style="3" customWidth="1"/>
    <col min="8718" max="8960" width="8.796875" style="3"/>
    <col min="8961" max="8963" width="0" style="3" hidden="1" customWidth="1"/>
    <col min="8964" max="8964" width="21.796875" style="3" customWidth="1"/>
    <col min="8965" max="8965" width="13.69921875" style="3" customWidth="1"/>
    <col min="8966" max="8966" width="13.5" style="3" customWidth="1"/>
    <col min="8967" max="8967" width="8.69921875" style="3" customWidth="1"/>
    <col min="8968" max="8968" width="8.19921875" style="3" customWidth="1"/>
    <col min="8969" max="8969" width="7.796875" style="3" customWidth="1"/>
    <col min="8970" max="8970" width="11.5" style="3" customWidth="1"/>
    <col min="8971" max="8971" width="8.59765625" style="3" customWidth="1"/>
    <col min="8972" max="8972" width="7.5" style="3" customWidth="1"/>
    <col min="8973" max="8973" width="10.59765625" style="3" customWidth="1"/>
    <col min="8974" max="9216" width="8.796875" style="3"/>
    <col min="9217" max="9219" width="0" style="3" hidden="1" customWidth="1"/>
    <col min="9220" max="9220" width="21.796875" style="3" customWidth="1"/>
    <col min="9221" max="9221" width="13.69921875" style="3" customWidth="1"/>
    <col min="9222" max="9222" width="13.5" style="3" customWidth="1"/>
    <col min="9223" max="9223" width="8.69921875" style="3" customWidth="1"/>
    <col min="9224" max="9224" width="8.19921875" style="3" customWidth="1"/>
    <col min="9225" max="9225" width="7.796875" style="3" customWidth="1"/>
    <col min="9226" max="9226" width="11.5" style="3" customWidth="1"/>
    <col min="9227" max="9227" width="8.59765625" style="3" customWidth="1"/>
    <col min="9228" max="9228" width="7.5" style="3" customWidth="1"/>
    <col min="9229" max="9229" width="10.59765625" style="3" customWidth="1"/>
    <col min="9230" max="9472" width="8.796875" style="3"/>
    <col min="9473" max="9475" width="0" style="3" hidden="1" customWidth="1"/>
    <col min="9476" max="9476" width="21.796875" style="3" customWidth="1"/>
    <col min="9477" max="9477" width="13.69921875" style="3" customWidth="1"/>
    <col min="9478" max="9478" width="13.5" style="3" customWidth="1"/>
    <col min="9479" max="9479" width="8.69921875" style="3" customWidth="1"/>
    <col min="9480" max="9480" width="8.19921875" style="3" customWidth="1"/>
    <col min="9481" max="9481" width="7.796875" style="3" customWidth="1"/>
    <col min="9482" max="9482" width="11.5" style="3" customWidth="1"/>
    <col min="9483" max="9483" width="8.59765625" style="3" customWidth="1"/>
    <col min="9484" max="9484" width="7.5" style="3" customWidth="1"/>
    <col min="9485" max="9485" width="10.59765625" style="3" customWidth="1"/>
    <col min="9486" max="9728" width="8.796875" style="3"/>
    <col min="9729" max="9731" width="0" style="3" hidden="1" customWidth="1"/>
    <col min="9732" max="9732" width="21.796875" style="3" customWidth="1"/>
    <col min="9733" max="9733" width="13.69921875" style="3" customWidth="1"/>
    <col min="9734" max="9734" width="13.5" style="3" customWidth="1"/>
    <col min="9735" max="9735" width="8.69921875" style="3" customWidth="1"/>
    <col min="9736" max="9736" width="8.19921875" style="3" customWidth="1"/>
    <col min="9737" max="9737" width="7.796875" style="3" customWidth="1"/>
    <col min="9738" max="9738" width="11.5" style="3" customWidth="1"/>
    <col min="9739" max="9739" width="8.59765625" style="3" customWidth="1"/>
    <col min="9740" max="9740" width="7.5" style="3" customWidth="1"/>
    <col min="9741" max="9741" width="10.59765625" style="3" customWidth="1"/>
    <col min="9742" max="9984" width="8.796875" style="3"/>
    <col min="9985" max="9987" width="0" style="3" hidden="1" customWidth="1"/>
    <col min="9988" max="9988" width="21.796875" style="3" customWidth="1"/>
    <col min="9989" max="9989" width="13.69921875" style="3" customWidth="1"/>
    <col min="9990" max="9990" width="13.5" style="3" customWidth="1"/>
    <col min="9991" max="9991" width="8.69921875" style="3" customWidth="1"/>
    <col min="9992" max="9992" width="8.19921875" style="3" customWidth="1"/>
    <col min="9993" max="9993" width="7.796875" style="3" customWidth="1"/>
    <col min="9994" max="9994" width="11.5" style="3" customWidth="1"/>
    <col min="9995" max="9995" width="8.59765625" style="3" customWidth="1"/>
    <col min="9996" max="9996" width="7.5" style="3" customWidth="1"/>
    <col min="9997" max="9997" width="10.59765625" style="3" customWidth="1"/>
    <col min="9998" max="10240" width="8.796875" style="3"/>
    <col min="10241" max="10243" width="0" style="3" hidden="1" customWidth="1"/>
    <col min="10244" max="10244" width="21.796875" style="3" customWidth="1"/>
    <col min="10245" max="10245" width="13.69921875" style="3" customWidth="1"/>
    <col min="10246" max="10246" width="13.5" style="3" customWidth="1"/>
    <col min="10247" max="10247" width="8.69921875" style="3" customWidth="1"/>
    <col min="10248" max="10248" width="8.19921875" style="3" customWidth="1"/>
    <col min="10249" max="10249" width="7.796875" style="3" customWidth="1"/>
    <col min="10250" max="10250" width="11.5" style="3" customWidth="1"/>
    <col min="10251" max="10251" width="8.59765625" style="3" customWidth="1"/>
    <col min="10252" max="10252" width="7.5" style="3" customWidth="1"/>
    <col min="10253" max="10253" width="10.59765625" style="3" customWidth="1"/>
    <col min="10254" max="10496" width="8.796875" style="3"/>
    <col min="10497" max="10499" width="0" style="3" hidden="1" customWidth="1"/>
    <col min="10500" max="10500" width="21.796875" style="3" customWidth="1"/>
    <col min="10501" max="10501" width="13.69921875" style="3" customWidth="1"/>
    <col min="10502" max="10502" width="13.5" style="3" customWidth="1"/>
    <col min="10503" max="10503" width="8.69921875" style="3" customWidth="1"/>
    <col min="10504" max="10504" width="8.19921875" style="3" customWidth="1"/>
    <col min="10505" max="10505" width="7.796875" style="3" customWidth="1"/>
    <col min="10506" max="10506" width="11.5" style="3" customWidth="1"/>
    <col min="10507" max="10507" width="8.59765625" style="3" customWidth="1"/>
    <col min="10508" max="10508" width="7.5" style="3" customWidth="1"/>
    <col min="10509" max="10509" width="10.59765625" style="3" customWidth="1"/>
    <col min="10510" max="10752" width="8.796875" style="3"/>
    <col min="10753" max="10755" width="0" style="3" hidden="1" customWidth="1"/>
    <col min="10756" max="10756" width="21.796875" style="3" customWidth="1"/>
    <col min="10757" max="10757" width="13.69921875" style="3" customWidth="1"/>
    <col min="10758" max="10758" width="13.5" style="3" customWidth="1"/>
    <col min="10759" max="10759" width="8.69921875" style="3" customWidth="1"/>
    <col min="10760" max="10760" width="8.19921875" style="3" customWidth="1"/>
    <col min="10761" max="10761" width="7.796875" style="3" customWidth="1"/>
    <col min="10762" max="10762" width="11.5" style="3" customWidth="1"/>
    <col min="10763" max="10763" width="8.59765625" style="3" customWidth="1"/>
    <col min="10764" max="10764" width="7.5" style="3" customWidth="1"/>
    <col min="10765" max="10765" width="10.59765625" style="3" customWidth="1"/>
    <col min="10766" max="11008" width="8.796875" style="3"/>
    <col min="11009" max="11011" width="0" style="3" hidden="1" customWidth="1"/>
    <col min="11012" max="11012" width="21.796875" style="3" customWidth="1"/>
    <col min="11013" max="11013" width="13.69921875" style="3" customWidth="1"/>
    <col min="11014" max="11014" width="13.5" style="3" customWidth="1"/>
    <col min="11015" max="11015" width="8.69921875" style="3" customWidth="1"/>
    <col min="11016" max="11016" width="8.19921875" style="3" customWidth="1"/>
    <col min="11017" max="11017" width="7.796875" style="3" customWidth="1"/>
    <col min="11018" max="11018" width="11.5" style="3" customWidth="1"/>
    <col min="11019" max="11019" width="8.59765625" style="3" customWidth="1"/>
    <col min="11020" max="11020" width="7.5" style="3" customWidth="1"/>
    <col min="11021" max="11021" width="10.59765625" style="3" customWidth="1"/>
    <col min="11022" max="11264" width="8.796875" style="3"/>
    <col min="11265" max="11267" width="0" style="3" hidden="1" customWidth="1"/>
    <col min="11268" max="11268" width="21.796875" style="3" customWidth="1"/>
    <col min="11269" max="11269" width="13.69921875" style="3" customWidth="1"/>
    <col min="11270" max="11270" width="13.5" style="3" customWidth="1"/>
    <col min="11271" max="11271" width="8.69921875" style="3" customWidth="1"/>
    <col min="11272" max="11272" width="8.19921875" style="3" customWidth="1"/>
    <col min="11273" max="11273" width="7.796875" style="3" customWidth="1"/>
    <col min="11274" max="11274" width="11.5" style="3" customWidth="1"/>
    <col min="11275" max="11275" width="8.59765625" style="3" customWidth="1"/>
    <col min="11276" max="11276" width="7.5" style="3" customWidth="1"/>
    <col min="11277" max="11277" width="10.59765625" style="3" customWidth="1"/>
    <col min="11278" max="11520" width="8.796875" style="3"/>
    <col min="11521" max="11523" width="0" style="3" hidden="1" customWidth="1"/>
    <col min="11524" max="11524" width="21.796875" style="3" customWidth="1"/>
    <col min="11525" max="11525" width="13.69921875" style="3" customWidth="1"/>
    <col min="11526" max="11526" width="13.5" style="3" customWidth="1"/>
    <col min="11527" max="11527" width="8.69921875" style="3" customWidth="1"/>
    <col min="11528" max="11528" width="8.19921875" style="3" customWidth="1"/>
    <col min="11529" max="11529" width="7.796875" style="3" customWidth="1"/>
    <col min="11530" max="11530" width="11.5" style="3" customWidth="1"/>
    <col min="11531" max="11531" width="8.59765625" style="3" customWidth="1"/>
    <col min="11532" max="11532" width="7.5" style="3" customWidth="1"/>
    <col min="11533" max="11533" width="10.59765625" style="3" customWidth="1"/>
    <col min="11534" max="11776" width="8.796875" style="3"/>
    <col min="11777" max="11779" width="0" style="3" hidden="1" customWidth="1"/>
    <col min="11780" max="11780" width="21.796875" style="3" customWidth="1"/>
    <col min="11781" max="11781" width="13.69921875" style="3" customWidth="1"/>
    <col min="11782" max="11782" width="13.5" style="3" customWidth="1"/>
    <col min="11783" max="11783" width="8.69921875" style="3" customWidth="1"/>
    <col min="11784" max="11784" width="8.19921875" style="3" customWidth="1"/>
    <col min="11785" max="11785" width="7.796875" style="3" customWidth="1"/>
    <col min="11786" max="11786" width="11.5" style="3" customWidth="1"/>
    <col min="11787" max="11787" width="8.59765625" style="3" customWidth="1"/>
    <col min="11788" max="11788" width="7.5" style="3" customWidth="1"/>
    <col min="11789" max="11789" width="10.59765625" style="3" customWidth="1"/>
    <col min="11790" max="12032" width="8.796875" style="3"/>
    <col min="12033" max="12035" width="0" style="3" hidden="1" customWidth="1"/>
    <col min="12036" max="12036" width="21.796875" style="3" customWidth="1"/>
    <col min="12037" max="12037" width="13.69921875" style="3" customWidth="1"/>
    <col min="12038" max="12038" width="13.5" style="3" customWidth="1"/>
    <col min="12039" max="12039" width="8.69921875" style="3" customWidth="1"/>
    <col min="12040" max="12040" width="8.19921875" style="3" customWidth="1"/>
    <col min="12041" max="12041" width="7.796875" style="3" customWidth="1"/>
    <col min="12042" max="12042" width="11.5" style="3" customWidth="1"/>
    <col min="12043" max="12043" width="8.59765625" style="3" customWidth="1"/>
    <col min="12044" max="12044" width="7.5" style="3" customWidth="1"/>
    <col min="12045" max="12045" width="10.59765625" style="3" customWidth="1"/>
    <col min="12046" max="12288" width="8.796875" style="3"/>
    <col min="12289" max="12291" width="0" style="3" hidden="1" customWidth="1"/>
    <col min="12292" max="12292" width="21.796875" style="3" customWidth="1"/>
    <col min="12293" max="12293" width="13.69921875" style="3" customWidth="1"/>
    <col min="12294" max="12294" width="13.5" style="3" customWidth="1"/>
    <col min="12295" max="12295" width="8.69921875" style="3" customWidth="1"/>
    <col min="12296" max="12296" width="8.19921875" style="3" customWidth="1"/>
    <col min="12297" max="12297" width="7.796875" style="3" customWidth="1"/>
    <col min="12298" max="12298" width="11.5" style="3" customWidth="1"/>
    <col min="12299" max="12299" width="8.59765625" style="3" customWidth="1"/>
    <col min="12300" max="12300" width="7.5" style="3" customWidth="1"/>
    <col min="12301" max="12301" width="10.59765625" style="3" customWidth="1"/>
    <col min="12302" max="12544" width="8.796875" style="3"/>
    <col min="12545" max="12547" width="0" style="3" hidden="1" customWidth="1"/>
    <col min="12548" max="12548" width="21.796875" style="3" customWidth="1"/>
    <col min="12549" max="12549" width="13.69921875" style="3" customWidth="1"/>
    <col min="12550" max="12550" width="13.5" style="3" customWidth="1"/>
    <col min="12551" max="12551" width="8.69921875" style="3" customWidth="1"/>
    <col min="12552" max="12552" width="8.19921875" style="3" customWidth="1"/>
    <col min="12553" max="12553" width="7.796875" style="3" customWidth="1"/>
    <col min="12554" max="12554" width="11.5" style="3" customWidth="1"/>
    <col min="12555" max="12555" width="8.59765625" style="3" customWidth="1"/>
    <col min="12556" max="12556" width="7.5" style="3" customWidth="1"/>
    <col min="12557" max="12557" width="10.59765625" style="3" customWidth="1"/>
    <col min="12558" max="12800" width="8.796875" style="3"/>
    <col min="12801" max="12803" width="0" style="3" hidden="1" customWidth="1"/>
    <col min="12804" max="12804" width="21.796875" style="3" customWidth="1"/>
    <col min="12805" max="12805" width="13.69921875" style="3" customWidth="1"/>
    <col min="12806" max="12806" width="13.5" style="3" customWidth="1"/>
    <col min="12807" max="12807" width="8.69921875" style="3" customWidth="1"/>
    <col min="12808" max="12808" width="8.19921875" style="3" customWidth="1"/>
    <col min="12809" max="12809" width="7.796875" style="3" customWidth="1"/>
    <col min="12810" max="12810" width="11.5" style="3" customWidth="1"/>
    <col min="12811" max="12811" width="8.59765625" style="3" customWidth="1"/>
    <col min="12812" max="12812" width="7.5" style="3" customWidth="1"/>
    <col min="12813" max="12813" width="10.59765625" style="3" customWidth="1"/>
    <col min="12814" max="13056" width="8.796875" style="3"/>
    <col min="13057" max="13059" width="0" style="3" hidden="1" customWidth="1"/>
    <col min="13060" max="13060" width="21.796875" style="3" customWidth="1"/>
    <col min="13061" max="13061" width="13.69921875" style="3" customWidth="1"/>
    <col min="13062" max="13062" width="13.5" style="3" customWidth="1"/>
    <col min="13063" max="13063" width="8.69921875" style="3" customWidth="1"/>
    <col min="13064" max="13064" width="8.19921875" style="3" customWidth="1"/>
    <col min="13065" max="13065" width="7.796875" style="3" customWidth="1"/>
    <col min="13066" max="13066" width="11.5" style="3" customWidth="1"/>
    <col min="13067" max="13067" width="8.59765625" style="3" customWidth="1"/>
    <col min="13068" max="13068" width="7.5" style="3" customWidth="1"/>
    <col min="13069" max="13069" width="10.59765625" style="3" customWidth="1"/>
    <col min="13070" max="13312" width="8.796875" style="3"/>
    <col min="13313" max="13315" width="0" style="3" hidden="1" customWidth="1"/>
    <col min="13316" max="13316" width="21.796875" style="3" customWidth="1"/>
    <col min="13317" max="13317" width="13.69921875" style="3" customWidth="1"/>
    <col min="13318" max="13318" width="13.5" style="3" customWidth="1"/>
    <col min="13319" max="13319" width="8.69921875" style="3" customWidth="1"/>
    <col min="13320" max="13320" width="8.19921875" style="3" customWidth="1"/>
    <col min="13321" max="13321" width="7.796875" style="3" customWidth="1"/>
    <col min="13322" max="13322" width="11.5" style="3" customWidth="1"/>
    <col min="13323" max="13323" width="8.59765625" style="3" customWidth="1"/>
    <col min="13324" max="13324" width="7.5" style="3" customWidth="1"/>
    <col min="13325" max="13325" width="10.59765625" style="3" customWidth="1"/>
    <col min="13326" max="13568" width="8.796875" style="3"/>
    <col min="13569" max="13571" width="0" style="3" hidden="1" customWidth="1"/>
    <col min="13572" max="13572" width="21.796875" style="3" customWidth="1"/>
    <col min="13573" max="13573" width="13.69921875" style="3" customWidth="1"/>
    <col min="13574" max="13574" width="13.5" style="3" customWidth="1"/>
    <col min="13575" max="13575" width="8.69921875" style="3" customWidth="1"/>
    <col min="13576" max="13576" width="8.19921875" style="3" customWidth="1"/>
    <col min="13577" max="13577" width="7.796875" style="3" customWidth="1"/>
    <col min="13578" max="13578" width="11.5" style="3" customWidth="1"/>
    <col min="13579" max="13579" width="8.59765625" style="3" customWidth="1"/>
    <col min="13580" max="13580" width="7.5" style="3" customWidth="1"/>
    <col min="13581" max="13581" width="10.59765625" style="3" customWidth="1"/>
    <col min="13582" max="13824" width="8.796875" style="3"/>
    <col min="13825" max="13827" width="0" style="3" hidden="1" customWidth="1"/>
    <col min="13828" max="13828" width="21.796875" style="3" customWidth="1"/>
    <col min="13829" max="13829" width="13.69921875" style="3" customWidth="1"/>
    <col min="13830" max="13830" width="13.5" style="3" customWidth="1"/>
    <col min="13831" max="13831" width="8.69921875" style="3" customWidth="1"/>
    <col min="13832" max="13832" width="8.19921875" style="3" customWidth="1"/>
    <col min="13833" max="13833" width="7.796875" style="3" customWidth="1"/>
    <col min="13834" max="13834" width="11.5" style="3" customWidth="1"/>
    <col min="13835" max="13835" width="8.59765625" style="3" customWidth="1"/>
    <col min="13836" max="13836" width="7.5" style="3" customWidth="1"/>
    <col min="13837" max="13837" width="10.59765625" style="3" customWidth="1"/>
    <col min="13838" max="14080" width="8.796875" style="3"/>
    <col min="14081" max="14083" width="0" style="3" hidden="1" customWidth="1"/>
    <col min="14084" max="14084" width="21.796875" style="3" customWidth="1"/>
    <col min="14085" max="14085" width="13.69921875" style="3" customWidth="1"/>
    <col min="14086" max="14086" width="13.5" style="3" customWidth="1"/>
    <col min="14087" max="14087" width="8.69921875" style="3" customWidth="1"/>
    <col min="14088" max="14088" width="8.19921875" style="3" customWidth="1"/>
    <col min="14089" max="14089" width="7.796875" style="3" customWidth="1"/>
    <col min="14090" max="14090" width="11.5" style="3" customWidth="1"/>
    <col min="14091" max="14091" width="8.59765625" style="3" customWidth="1"/>
    <col min="14092" max="14092" width="7.5" style="3" customWidth="1"/>
    <col min="14093" max="14093" width="10.59765625" style="3" customWidth="1"/>
    <col min="14094" max="14336" width="8.796875" style="3"/>
    <col min="14337" max="14339" width="0" style="3" hidden="1" customWidth="1"/>
    <col min="14340" max="14340" width="21.796875" style="3" customWidth="1"/>
    <col min="14341" max="14341" width="13.69921875" style="3" customWidth="1"/>
    <col min="14342" max="14342" width="13.5" style="3" customWidth="1"/>
    <col min="14343" max="14343" width="8.69921875" style="3" customWidth="1"/>
    <col min="14344" max="14344" width="8.19921875" style="3" customWidth="1"/>
    <col min="14345" max="14345" width="7.796875" style="3" customWidth="1"/>
    <col min="14346" max="14346" width="11.5" style="3" customWidth="1"/>
    <col min="14347" max="14347" width="8.59765625" style="3" customWidth="1"/>
    <col min="14348" max="14348" width="7.5" style="3" customWidth="1"/>
    <col min="14349" max="14349" width="10.59765625" style="3" customWidth="1"/>
    <col min="14350" max="14592" width="8.796875" style="3"/>
    <col min="14593" max="14595" width="0" style="3" hidden="1" customWidth="1"/>
    <col min="14596" max="14596" width="21.796875" style="3" customWidth="1"/>
    <col min="14597" max="14597" width="13.69921875" style="3" customWidth="1"/>
    <col min="14598" max="14598" width="13.5" style="3" customWidth="1"/>
    <col min="14599" max="14599" width="8.69921875" style="3" customWidth="1"/>
    <col min="14600" max="14600" width="8.19921875" style="3" customWidth="1"/>
    <col min="14601" max="14601" width="7.796875" style="3" customWidth="1"/>
    <col min="14602" max="14602" width="11.5" style="3" customWidth="1"/>
    <col min="14603" max="14603" width="8.59765625" style="3" customWidth="1"/>
    <col min="14604" max="14604" width="7.5" style="3" customWidth="1"/>
    <col min="14605" max="14605" width="10.59765625" style="3" customWidth="1"/>
    <col min="14606" max="14848" width="8.796875" style="3"/>
    <col min="14849" max="14851" width="0" style="3" hidden="1" customWidth="1"/>
    <col min="14852" max="14852" width="21.796875" style="3" customWidth="1"/>
    <col min="14853" max="14853" width="13.69921875" style="3" customWidth="1"/>
    <col min="14854" max="14854" width="13.5" style="3" customWidth="1"/>
    <col min="14855" max="14855" width="8.69921875" style="3" customWidth="1"/>
    <col min="14856" max="14856" width="8.19921875" style="3" customWidth="1"/>
    <col min="14857" max="14857" width="7.796875" style="3" customWidth="1"/>
    <col min="14858" max="14858" width="11.5" style="3" customWidth="1"/>
    <col min="14859" max="14859" width="8.59765625" style="3" customWidth="1"/>
    <col min="14860" max="14860" width="7.5" style="3" customWidth="1"/>
    <col min="14861" max="14861" width="10.59765625" style="3" customWidth="1"/>
    <col min="14862" max="15104" width="8.796875" style="3"/>
    <col min="15105" max="15107" width="0" style="3" hidden="1" customWidth="1"/>
    <col min="15108" max="15108" width="21.796875" style="3" customWidth="1"/>
    <col min="15109" max="15109" width="13.69921875" style="3" customWidth="1"/>
    <col min="15110" max="15110" width="13.5" style="3" customWidth="1"/>
    <col min="15111" max="15111" width="8.69921875" style="3" customWidth="1"/>
    <col min="15112" max="15112" width="8.19921875" style="3" customWidth="1"/>
    <col min="15113" max="15113" width="7.796875" style="3" customWidth="1"/>
    <col min="15114" max="15114" width="11.5" style="3" customWidth="1"/>
    <col min="15115" max="15115" width="8.59765625" style="3" customWidth="1"/>
    <col min="15116" max="15116" width="7.5" style="3" customWidth="1"/>
    <col min="15117" max="15117" width="10.59765625" style="3" customWidth="1"/>
    <col min="15118" max="15360" width="8.796875" style="3"/>
    <col min="15361" max="15363" width="0" style="3" hidden="1" customWidth="1"/>
    <col min="15364" max="15364" width="21.796875" style="3" customWidth="1"/>
    <col min="15365" max="15365" width="13.69921875" style="3" customWidth="1"/>
    <col min="15366" max="15366" width="13.5" style="3" customWidth="1"/>
    <col min="15367" max="15367" width="8.69921875" style="3" customWidth="1"/>
    <col min="15368" max="15368" width="8.19921875" style="3" customWidth="1"/>
    <col min="15369" max="15369" width="7.796875" style="3" customWidth="1"/>
    <col min="15370" max="15370" width="11.5" style="3" customWidth="1"/>
    <col min="15371" max="15371" width="8.59765625" style="3" customWidth="1"/>
    <col min="15372" max="15372" width="7.5" style="3" customWidth="1"/>
    <col min="15373" max="15373" width="10.59765625" style="3" customWidth="1"/>
    <col min="15374" max="15616" width="8.796875" style="3"/>
    <col min="15617" max="15619" width="0" style="3" hidden="1" customWidth="1"/>
    <col min="15620" max="15620" width="21.796875" style="3" customWidth="1"/>
    <col min="15621" max="15621" width="13.69921875" style="3" customWidth="1"/>
    <col min="15622" max="15622" width="13.5" style="3" customWidth="1"/>
    <col min="15623" max="15623" width="8.69921875" style="3" customWidth="1"/>
    <col min="15624" max="15624" width="8.19921875" style="3" customWidth="1"/>
    <col min="15625" max="15625" width="7.796875" style="3" customWidth="1"/>
    <col min="15626" max="15626" width="11.5" style="3" customWidth="1"/>
    <col min="15627" max="15627" width="8.59765625" style="3" customWidth="1"/>
    <col min="15628" max="15628" width="7.5" style="3" customWidth="1"/>
    <col min="15629" max="15629" width="10.59765625" style="3" customWidth="1"/>
    <col min="15630" max="15872" width="8.796875" style="3"/>
    <col min="15873" max="15875" width="0" style="3" hidden="1" customWidth="1"/>
    <col min="15876" max="15876" width="21.796875" style="3" customWidth="1"/>
    <col min="15877" max="15877" width="13.69921875" style="3" customWidth="1"/>
    <col min="15878" max="15878" width="13.5" style="3" customWidth="1"/>
    <col min="15879" max="15879" width="8.69921875" style="3" customWidth="1"/>
    <col min="15880" max="15880" width="8.19921875" style="3" customWidth="1"/>
    <col min="15881" max="15881" width="7.796875" style="3" customWidth="1"/>
    <col min="15882" max="15882" width="11.5" style="3" customWidth="1"/>
    <col min="15883" max="15883" width="8.59765625" style="3" customWidth="1"/>
    <col min="15884" max="15884" width="7.5" style="3" customWidth="1"/>
    <col min="15885" max="15885" width="10.59765625" style="3" customWidth="1"/>
    <col min="15886" max="16128" width="8.796875" style="3"/>
    <col min="16129" max="16131" width="0" style="3" hidden="1" customWidth="1"/>
    <col min="16132" max="16132" width="21.796875" style="3" customWidth="1"/>
    <col min="16133" max="16133" width="13.69921875" style="3" customWidth="1"/>
    <col min="16134" max="16134" width="13.5" style="3" customWidth="1"/>
    <col min="16135" max="16135" width="8.69921875" style="3" customWidth="1"/>
    <col min="16136" max="16136" width="8.19921875" style="3" customWidth="1"/>
    <col min="16137" max="16137" width="7.796875" style="3" customWidth="1"/>
    <col min="16138" max="16138" width="11.5" style="3" customWidth="1"/>
    <col min="16139" max="16139" width="8.59765625" style="3" customWidth="1"/>
    <col min="16140" max="16140" width="7.5" style="3" customWidth="1"/>
    <col min="16141" max="16141" width="10.59765625" style="3" customWidth="1"/>
    <col min="16142" max="16384" width="8.796875" style="3"/>
  </cols>
  <sheetData>
    <row r="1" spans="4:16" ht="93" customHeight="1" x14ac:dyDescent="0.25">
      <c r="E1" s="309" t="s">
        <v>850</v>
      </c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</row>
    <row r="2" spans="4:16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  <c r="M2" s="86"/>
    </row>
    <row r="3" spans="4:16" ht="12.75" customHeight="1" x14ac:dyDescent="0.2">
      <c r="D3" s="310" t="s">
        <v>299</v>
      </c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</row>
    <row r="4" spans="4:16" ht="31.5" customHeight="1" x14ac:dyDescent="0.2">
      <c r="D4" s="377"/>
      <c r="E4" s="322" t="s">
        <v>300</v>
      </c>
      <c r="F4" s="323"/>
      <c r="G4" s="323"/>
      <c r="H4" s="324"/>
      <c r="I4" s="315" t="s">
        <v>296</v>
      </c>
      <c r="J4" s="325"/>
      <c r="K4" s="325"/>
      <c r="L4" s="316"/>
      <c r="M4" s="315" t="s">
        <v>301</v>
      </c>
      <c r="N4" s="325"/>
      <c r="O4" s="325"/>
      <c r="P4" s="316"/>
    </row>
    <row r="5" spans="4:16" ht="12.75" customHeight="1" x14ac:dyDescent="0.2">
      <c r="D5" s="378"/>
      <c r="E5" s="311" t="s">
        <v>302</v>
      </c>
      <c r="F5" s="264" t="s">
        <v>303</v>
      </c>
      <c r="G5" s="311" t="s">
        <v>304</v>
      </c>
      <c r="H5" s="180" t="s">
        <v>305</v>
      </c>
      <c r="I5" s="311" t="s">
        <v>302</v>
      </c>
      <c r="J5" s="180" t="s">
        <v>303</v>
      </c>
      <c r="K5" s="311" t="s">
        <v>304</v>
      </c>
      <c r="L5" s="180" t="s">
        <v>305</v>
      </c>
      <c r="M5" s="311" t="s">
        <v>302</v>
      </c>
      <c r="N5" s="180" t="s">
        <v>303</v>
      </c>
      <c r="O5" s="311" t="s">
        <v>304</v>
      </c>
      <c r="P5" s="180" t="s">
        <v>305</v>
      </c>
    </row>
    <row r="6" spans="4:16" ht="42.75" customHeight="1" x14ac:dyDescent="0.2">
      <c r="D6" s="379"/>
      <c r="E6" s="313"/>
      <c r="F6" s="180" t="s">
        <v>306</v>
      </c>
      <c r="G6" s="313"/>
      <c r="H6" s="180" t="s">
        <v>307</v>
      </c>
      <c r="I6" s="313"/>
      <c r="J6" s="180" t="s">
        <v>306</v>
      </c>
      <c r="K6" s="313"/>
      <c r="L6" s="180" t="s">
        <v>307</v>
      </c>
      <c r="M6" s="313"/>
      <c r="N6" s="180" t="s">
        <v>306</v>
      </c>
      <c r="O6" s="313"/>
      <c r="P6" s="180" t="s">
        <v>307</v>
      </c>
    </row>
    <row r="7" spans="4:16" ht="12.75" x14ac:dyDescent="0.2">
      <c r="D7" s="202"/>
      <c r="E7" s="202">
        <v>1</v>
      </c>
      <c r="F7" s="202">
        <v>2</v>
      </c>
      <c r="G7" s="202">
        <v>3</v>
      </c>
      <c r="H7" s="202">
        <v>4</v>
      </c>
      <c r="I7" s="202">
        <v>5</v>
      </c>
      <c r="J7" s="202">
        <v>6</v>
      </c>
      <c r="K7" s="202">
        <v>7</v>
      </c>
      <c r="L7" s="202">
        <v>8</v>
      </c>
      <c r="M7" s="202">
        <v>9</v>
      </c>
      <c r="N7" s="202">
        <v>10</v>
      </c>
      <c r="O7" s="202">
        <v>11</v>
      </c>
      <c r="P7" s="202">
        <v>12</v>
      </c>
    </row>
    <row r="8" spans="4:16" ht="15.75" x14ac:dyDescent="0.25">
      <c r="D8" s="9" t="s">
        <v>21</v>
      </c>
      <c r="E8" s="10">
        <v>47.809397518887515</v>
      </c>
      <c r="F8" s="10">
        <v>25.037949505347825</v>
      </c>
      <c r="G8" s="10">
        <v>27.318409435904595</v>
      </c>
      <c r="H8" s="10">
        <v>0.67611187688657026</v>
      </c>
      <c r="I8" s="10">
        <v>62.914205344585092</v>
      </c>
      <c r="J8" s="10">
        <v>33.81153305203938</v>
      </c>
      <c r="K8" s="10">
        <v>19.279887482419127</v>
      </c>
      <c r="L8" s="10">
        <v>3.8143459915611815</v>
      </c>
      <c r="M8" s="10">
        <v>89.455782312925166</v>
      </c>
      <c r="N8" s="10">
        <v>53.878380620540902</v>
      </c>
      <c r="O8" s="10" t="s">
        <v>26</v>
      </c>
      <c r="P8" s="10" t="s">
        <v>26</v>
      </c>
    </row>
    <row r="9" spans="4:16" ht="15" customHeight="1" x14ac:dyDescent="0.25">
      <c r="D9" s="11" t="s">
        <v>22</v>
      </c>
      <c r="E9" s="12" t="s">
        <v>25</v>
      </c>
      <c r="F9" s="12" t="s">
        <v>25</v>
      </c>
      <c r="G9" s="12">
        <v>27.482885729331226</v>
      </c>
      <c r="H9" s="12">
        <v>0.68018255222046686</v>
      </c>
      <c r="I9" s="12">
        <v>62.914205344585092</v>
      </c>
      <c r="J9" s="12">
        <v>33.81153305203938</v>
      </c>
      <c r="K9" s="12">
        <v>19.279887482419127</v>
      </c>
      <c r="L9" s="12">
        <v>3.8143459915611815</v>
      </c>
      <c r="M9" s="12">
        <v>89.455782312925166</v>
      </c>
      <c r="N9" s="12">
        <v>53.878380620540902</v>
      </c>
      <c r="O9" s="12" t="s">
        <v>26</v>
      </c>
      <c r="P9" s="12" t="s">
        <v>26</v>
      </c>
    </row>
    <row r="10" spans="4:16" ht="16.5" customHeight="1" x14ac:dyDescent="0.25">
      <c r="D10" s="13" t="s">
        <v>23</v>
      </c>
      <c r="E10" s="12">
        <v>88.729361091170134</v>
      </c>
      <c r="F10" s="12">
        <v>38.580658394010868</v>
      </c>
      <c r="G10" s="12" t="s">
        <v>26</v>
      </c>
      <c r="H10" s="12" t="s">
        <v>26</v>
      </c>
      <c r="I10" s="12" t="s">
        <v>25</v>
      </c>
      <c r="J10" s="12" t="s">
        <v>25</v>
      </c>
      <c r="K10" s="12" t="s">
        <v>25</v>
      </c>
      <c r="L10" s="12" t="s">
        <v>25</v>
      </c>
      <c r="M10" s="12">
        <v>89.194499017681736</v>
      </c>
      <c r="N10" s="12">
        <v>49.70530451866405</v>
      </c>
      <c r="O10" s="12" t="s">
        <v>26</v>
      </c>
      <c r="P10" s="12" t="s">
        <v>26</v>
      </c>
    </row>
    <row r="11" spans="4:16" ht="15.75" customHeight="1" x14ac:dyDescent="0.25">
      <c r="D11" s="13" t="s">
        <v>24</v>
      </c>
      <c r="E11" s="12" t="s">
        <v>25</v>
      </c>
      <c r="F11" s="12" t="s">
        <v>25</v>
      </c>
      <c r="G11" s="12" t="s">
        <v>26</v>
      </c>
      <c r="H11" s="12" t="s">
        <v>26</v>
      </c>
      <c r="I11" s="12" t="s">
        <v>25</v>
      </c>
      <c r="J11" s="12" t="s">
        <v>25</v>
      </c>
      <c r="K11" s="12" t="s">
        <v>26</v>
      </c>
      <c r="L11" s="12" t="s">
        <v>26</v>
      </c>
      <c r="M11" s="12">
        <v>90.052356020942412</v>
      </c>
      <c r="N11" s="12">
        <v>70.287958115183244</v>
      </c>
      <c r="O11" s="12" t="s">
        <v>26</v>
      </c>
      <c r="P11" s="12" t="s">
        <v>26</v>
      </c>
    </row>
    <row r="12" spans="4:16" ht="16.5" customHeight="1" x14ac:dyDescent="0.25">
      <c r="D12" s="13" t="s">
        <v>27</v>
      </c>
      <c r="E12" s="12">
        <v>100</v>
      </c>
      <c r="F12" s="12">
        <v>42.28491814698711</v>
      </c>
      <c r="G12" s="12" t="s">
        <v>26</v>
      </c>
      <c r="H12" s="12" t="s">
        <v>26</v>
      </c>
      <c r="I12" s="12" t="s">
        <v>25</v>
      </c>
      <c r="J12" s="12" t="s">
        <v>25</v>
      </c>
      <c r="K12" s="12" t="s">
        <v>26</v>
      </c>
      <c r="L12" s="12" t="s">
        <v>26</v>
      </c>
      <c r="M12" s="12">
        <v>93.319838056680169</v>
      </c>
      <c r="N12" s="12">
        <v>55.668016194331983</v>
      </c>
      <c r="O12" s="12" t="s">
        <v>26</v>
      </c>
      <c r="P12" s="12" t="s">
        <v>26</v>
      </c>
    </row>
    <row r="13" spans="4:16" ht="15.75" customHeight="1" x14ac:dyDescent="0.25">
      <c r="D13" s="13" t="s">
        <v>28</v>
      </c>
      <c r="E13" s="12">
        <v>50.061220920062972</v>
      </c>
      <c r="F13" s="12">
        <v>26.587370998775583</v>
      </c>
      <c r="G13" s="12" t="s">
        <v>26</v>
      </c>
      <c r="H13" s="12" t="s">
        <v>26</v>
      </c>
      <c r="I13" s="12">
        <v>31.956521739130434</v>
      </c>
      <c r="J13" s="12">
        <v>31.956521739130434</v>
      </c>
      <c r="K13" s="12" t="s">
        <v>25</v>
      </c>
      <c r="L13" s="12" t="s">
        <v>26</v>
      </c>
      <c r="M13" s="12">
        <v>88.684298627385331</v>
      </c>
      <c r="N13" s="12">
        <v>50.920656176765988</v>
      </c>
      <c r="O13" s="12" t="s">
        <v>26</v>
      </c>
      <c r="P13" s="12" t="s">
        <v>26</v>
      </c>
    </row>
    <row r="14" spans="4:16" ht="16.5" customHeight="1" x14ac:dyDescent="0.25">
      <c r="D14" s="13" t="s">
        <v>29</v>
      </c>
      <c r="E14" s="12" t="s">
        <v>25</v>
      </c>
      <c r="F14" s="12" t="s">
        <v>25</v>
      </c>
      <c r="G14" s="12" t="s">
        <v>25</v>
      </c>
      <c r="H14" s="12" t="s">
        <v>25</v>
      </c>
      <c r="I14" s="12" t="s">
        <v>25</v>
      </c>
      <c r="J14" s="12" t="s">
        <v>25</v>
      </c>
      <c r="K14" s="12">
        <v>74.488567990373042</v>
      </c>
      <c r="L14" s="12">
        <v>27.075812274368232</v>
      </c>
      <c r="M14" s="12">
        <v>73.667711598746081</v>
      </c>
      <c r="N14" s="12">
        <v>58.934169278996862</v>
      </c>
      <c r="O14" s="12" t="s">
        <v>26</v>
      </c>
      <c r="P14" s="12" t="s">
        <v>26</v>
      </c>
    </row>
    <row r="15" spans="4:16" ht="15.75" customHeight="1" x14ac:dyDescent="0.25">
      <c r="D15" s="13" t="s">
        <v>30</v>
      </c>
      <c r="E15" s="12">
        <v>35.60038424591739</v>
      </c>
      <c r="F15" s="12">
        <v>31.002241434518091</v>
      </c>
      <c r="G15" s="12">
        <v>10.310598783221261</v>
      </c>
      <c r="H15" s="12">
        <v>1.8379763048350946</v>
      </c>
      <c r="I15" s="12">
        <v>29.126213592233011</v>
      </c>
      <c r="J15" s="12">
        <v>29.126213592233011</v>
      </c>
      <c r="K15" s="12" t="s">
        <v>25</v>
      </c>
      <c r="L15" s="12" t="s">
        <v>25</v>
      </c>
      <c r="M15" s="12">
        <v>68.181818181818187</v>
      </c>
      <c r="N15" s="12">
        <v>53.305785123966942</v>
      </c>
      <c r="O15" s="12" t="s">
        <v>26</v>
      </c>
      <c r="P15" s="12" t="s">
        <v>26</v>
      </c>
    </row>
    <row r="16" spans="4:16" ht="16.5" customHeight="1" x14ac:dyDescent="0.25">
      <c r="D16" s="13" t="s">
        <v>31</v>
      </c>
      <c r="E16" s="12" t="s">
        <v>26</v>
      </c>
      <c r="F16" s="12" t="s">
        <v>26</v>
      </c>
      <c r="G16" s="12" t="s">
        <v>26</v>
      </c>
      <c r="H16" s="12" t="s">
        <v>26</v>
      </c>
      <c r="I16" s="12">
        <v>92.741935483870961</v>
      </c>
      <c r="J16" s="12">
        <v>76.612903225806448</v>
      </c>
      <c r="K16" s="12" t="s">
        <v>25</v>
      </c>
      <c r="L16" s="12" t="s">
        <v>26</v>
      </c>
      <c r="M16" s="12">
        <v>94.866071428571431</v>
      </c>
      <c r="N16" s="12">
        <v>78.348214285714292</v>
      </c>
      <c r="O16" s="12" t="s">
        <v>26</v>
      </c>
      <c r="P16" s="12" t="s">
        <v>26</v>
      </c>
    </row>
    <row r="17" spans="4:16" ht="15.75" customHeight="1" x14ac:dyDescent="0.25">
      <c r="D17" s="13" t="s">
        <v>32</v>
      </c>
      <c r="E17" s="12" t="s">
        <v>26</v>
      </c>
      <c r="F17" s="12" t="s">
        <v>26</v>
      </c>
      <c r="G17" s="12" t="s">
        <v>26</v>
      </c>
      <c r="H17" s="12" t="s">
        <v>26</v>
      </c>
      <c r="I17" s="12">
        <v>100</v>
      </c>
      <c r="J17" s="12">
        <v>30.661322645290582</v>
      </c>
      <c r="K17" s="12" t="s">
        <v>26</v>
      </c>
      <c r="L17" s="12" t="s">
        <v>26</v>
      </c>
      <c r="M17" s="12">
        <v>91.46634615384616</v>
      </c>
      <c r="N17" s="12">
        <v>53.245192307692307</v>
      </c>
      <c r="O17" s="12" t="s">
        <v>26</v>
      </c>
      <c r="P17" s="12" t="s">
        <v>26</v>
      </c>
    </row>
    <row r="18" spans="4:16" ht="16.5" customHeight="1" x14ac:dyDescent="0.25">
      <c r="D18" s="13" t="s">
        <v>33</v>
      </c>
      <c r="E18" s="12" t="s">
        <v>25</v>
      </c>
      <c r="F18" s="12" t="s">
        <v>25</v>
      </c>
      <c r="G18" s="12" t="s">
        <v>25</v>
      </c>
      <c r="H18" s="12" t="s">
        <v>26</v>
      </c>
      <c r="I18" s="12">
        <v>55.748594787940725</v>
      </c>
      <c r="J18" s="12">
        <v>29.586101175268269</v>
      </c>
      <c r="K18" s="12">
        <v>14.767501277465508</v>
      </c>
      <c r="L18" s="12" t="s">
        <v>25</v>
      </c>
      <c r="M18" s="12">
        <v>71.694214876033058</v>
      </c>
      <c r="N18" s="12">
        <v>49.380165289256198</v>
      </c>
      <c r="O18" s="12" t="s">
        <v>26</v>
      </c>
      <c r="P18" s="12" t="s">
        <v>26</v>
      </c>
    </row>
    <row r="19" spans="4:16" ht="15.75" customHeight="1" x14ac:dyDescent="0.25">
      <c r="D19" s="13" t="s">
        <v>34</v>
      </c>
      <c r="E19" s="12">
        <v>88.575004469873051</v>
      </c>
      <c r="F19" s="12">
        <v>41.051314142678351</v>
      </c>
      <c r="G19" s="12" t="s">
        <v>26</v>
      </c>
      <c r="H19" s="12" t="s">
        <v>26</v>
      </c>
      <c r="I19" s="12">
        <v>35.30066815144766</v>
      </c>
      <c r="J19" s="12">
        <v>33.4075723830735</v>
      </c>
      <c r="K19" s="12" t="s">
        <v>25</v>
      </c>
      <c r="L19" s="12" t="s">
        <v>25</v>
      </c>
      <c r="M19" s="12">
        <v>80.164319248826288</v>
      </c>
      <c r="N19" s="12">
        <v>57.629107981220656</v>
      </c>
      <c r="O19" s="12" t="s">
        <v>26</v>
      </c>
      <c r="P19" s="12" t="s">
        <v>26</v>
      </c>
    </row>
    <row r="20" spans="4:16" ht="16.5" customHeight="1" x14ac:dyDescent="0.25">
      <c r="D20" s="13" t="s">
        <v>35</v>
      </c>
      <c r="E20" s="12" t="s">
        <v>25</v>
      </c>
      <c r="F20" s="12" t="s">
        <v>25</v>
      </c>
      <c r="G20" s="12" t="s">
        <v>25</v>
      </c>
      <c r="H20" s="12" t="s">
        <v>26</v>
      </c>
      <c r="I20" s="12">
        <v>56.352459016393439</v>
      </c>
      <c r="J20" s="12">
        <v>55.327868852459019</v>
      </c>
      <c r="K20" s="12" t="s">
        <v>25</v>
      </c>
      <c r="L20" s="12" t="s">
        <v>26</v>
      </c>
      <c r="M20" s="12">
        <v>82.731958762886592</v>
      </c>
      <c r="N20" s="12">
        <v>70.704467353951884</v>
      </c>
      <c r="O20" s="12" t="s">
        <v>26</v>
      </c>
      <c r="P20" s="12" t="s">
        <v>26</v>
      </c>
    </row>
    <row r="21" spans="4:16" ht="15.75" customHeight="1" x14ac:dyDescent="0.25">
      <c r="D21" s="13" t="s">
        <v>36</v>
      </c>
      <c r="E21" s="12" t="s">
        <v>25</v>
      </c>
      <c r="F21" s="12" t="s">
        <v>25</v>
      </c>
      <c r="G21" s="12" t="s">
        <v>26</v>
      </c>
      <c r="H21" s="12" t="s">
        <v>26</v>
      </c>
      <c r="I21" s="12" t="s">
        <v>25</v>
      </c>
      <c r="J21" s="12" t="s">
        <v>25</v>
      </c>
      <c r="K21" s="12" t="s">
        <v>26</v>
      </c>
      <c r="L21" s="12" t="s">
        <v>26</v>
      </c>
      <c r="M21" s="12">
        <v>93.827160493827165</v>
      </c>
      <c r="N21" s="12">
        <v>64.81481481481481</v>
      </c>
      <c r="O21" s="12" t="s">
        <v>26</v>
      </c>
      <c r="P21" s="12" t="s">
        <v>26</v>
      </c>
    </row>
    <row r="22" spans="4:16" ht="16.5" customHeight="1" x14ac:dyDescent="0.25">
      <c r="D22" s="13" t="s">
        <v>37</v>
      </c>
      <c r="E22" s="12">
        <v>100</v>
      </c>
      <c r="F22" s="12">
        <v>30.288281542493447</v>
      </c>
      <c r="G22" s="12" t="s">
        <v>26</v>
      </c>
      <c r="H22" s="12" t="s">
        <v>26</v>
      </c>
      <c r="I22" s="12">
        <v>100</v>
      </c>
      <c r="J22" s="12">
        <v>40.551181102362207</v>
      </c>
      <c r="K22" s="12" t="s">
        <v>26</v>
      </c>
      <c r="L22" s="12" t="s">
        <v>26</v>
      </c>
      <c r="M22" s="12">
        <v>90</v>
      </c>
      <c r="N22" s="12">
        <v>64.909090909090907</v>
      </c>
      <c r="O22" s="12" t="s">
        <v>26</v>
      </c>
      <c r="P22" s="12" t="s">
        <v>26</v>
      </c>
    </row>
    <row r="23" spans="4:16" ht="15.75" customHeight="1" x14ac:dyDescent="0.25">
      <c r="D23" s="13" t="s">
        <v>38</v>
      </c>
      <c r="E23" s="12" t="s">
        <v>25</v>
      </c>
      <c r="F23" s="12" t="s">
        <v>25</v>
      </c>
      <c r="G23" s="12" t="s">
        <v>26</v>
      </c>
      <c r="H23" s="12" t="s">
        <v>26</v>
      </c>
      <c r="I23" s="12">
        <v>69.933184855233847</v>
      </c>
      <c r="J23" s="12">
        <v>62.249443207126951</v>
      </c>
      <c r="K23" s="12" t="s">
        <v>25</v>
      </c>
      <c r="L23" s="12" t="s">
        <v>26</v>
      </c>
      <c r="M23" s="12">
        <v>95.529197080291965</v>
      </c>
      <c r="N23" s="12">
        <v>59.032846715328468</v>
      </c>
      <c r="O23" s="12" t="s">
        <v>26</v>
      </c>
      <c r="P23" s="12" t="s">
        <v>26</v>
      </c>
    </row>
    <row r="24" spans="4:16" ht="16.5" customHeight="1" x14ac:dyDescent="0.25">
      <c r="D24" s="13" t="s">
        <v>39</v>
      </c>
      <c r="E24" s="12">
        <v>93.743228602383539</v>
      </c>
      <c r="F24" s="12">
        <v>35.373781148429039</v>
      </c>
      <c r="G24" s="12" t="s">
        <v>26</v>
      </c>
      <c r="H24" s="12" t="s">
        <v>26</v>
      </c>
      <c r="I24" s="12">
        <v>60.940499040307103</v>
      </c>
      <c r="J24" s="12">
        <v>30.518234165067177</v>
      </c>
      <c r="K24" s="12" t="s">
        <v>25</v>
      </c>
      <c r="L24" s="12" t="s">
        <v>25</v>
      </c>
      <c r="M24" s="12">
        <v>85.385878489326771</v>
      </c>
      <c r="N24" s="12">
        <v>53.694581280788178</v>
      </c>
      <c r="O24" s="12" t="s">
        <v>26</v>
      </c>
      <c r="P24" s="12" t="s">
        <v>26</v>
      </c>
    </row>
    <row r="25" spans="4:16" ht="15.75" customHeight="1" x14ac:dyDescent="0.25">
      <c r="D25" s="13" t="s">
        <v>40</v>
      </c>
      <c r="E25" s="12" t="s">
        <v>25</v>
      </c>
      <c r="F25" s="12" t="s">
        <v>25</v>
      </c>
      <c r="G25" s="12" t="s">
        <v>26</v>
      </c>
      <c r="H25" s="12" t="s">
        <v>26</v>
      </c>
      <c r="I25" s="12">
        <v>94.457274826789842</v>
      </c>
      <c r="J25" s="12">
        <v>29.561200923787528</v>
      </c>
      <c r="K25" s="12" t="s">
        <v>25</v>
      </c>
      <c r="L25" s="12" t="s">
        <v>26</v>
      </c>
      <c r="M25" s="12">
        <v>97.366382649109212</v>
      </c>
      <c r="N25" s="12">
        <v>40.666150271107668</v>
      </c>
      <c r="O25" s="12" t="s">
        <v>26</v>
      </c>
      <c r="P25" s="12" t="s">
        <v>26</v>
      </c>
    </row>
    <row r="26" spans="4:16" ht="16.5" customHeight="1" x14ac:dyDescent="0.25">
      <c r="D26" s="13" t="s">
        <v>41</v>
      </c>
      <c r="E26" s="12" t="s">
        <v>26</v>
      </c>
      <c r="F26" s="12" t="s">
        <v>26</v>
      </c>
      <c r="G26" s="12" t="s">
        <v>26</v>
      </c>
      <c r="H26" s="12" t="s">
        <v>26</v>
      </c>
      <c r="I26" s="12">
        <v>76.111111111111114</v>
      </c>
      <c r="J26" s="12">
        <v>40.925925925925924</v>
      </c>
      <c r="K26" s="12" t="s">
        <v>26</v>
      </c>
      <c r="L26" s="12" t="s">
        <v>26</v>
      </c>
      <c r="M26" s="12">
        <v>95.98930481283422</v>
      </c>
      <c r="N26" s="12">
        <v>86.898395721925127</v>
      </c>
      <c r="O26" s="12" t="s">
        <v>26</v>
      </c>
      <c r="P26" s="12" t="s">
        <v>26</v>
      </c>
    </row>
    <row r="27" spans="4:16" ht="15.75" customHeight="1" x14ac:dyDescent="0.25">
      <c r="D27" s="13" t="s">
        <v>42</v>
      </c>
      <c r="E27" s="12" t="s">
        <v>25</v>
      </c>
      <c r="F27" s="12" t="s">
        <v>25</v>
      </c>
      <c r="G27" s="12" t="s">
        <v>26</v>
      </c>
      <c r="H27" s="12" t="s">
        <v>26</v>
      </c>
      <c r="I27" s="12">
        <v>93.355481727574755</v>
      </c>
      <c r="J27" s="12">
        <v>43.521594684385384</v>
      </c>
      <c r="K27" s="12" t="s">
        <v>26</v>
      </c>
      <c r="L27" s="12" t="s">
        <v>26</v>
      </c>
      <c r="M27" s="12">
        <v>92.022263450834885</v>
      </c>
      <c r="N27" s="12">
        <v>41.929499072356215</v>
      </c>
      <c r="O27" s="12" t="s">
        <v>26</v>
      </c>
      <c r="P27" s="12" t="s">
        <v>26</v>
      </c>
    </row>
    <row r="28" spans="4:16" ht="16.5" customHeight="1" x14ac:dyDescent="0.25">
      <c r="D28" s="13" t="s">
        <v>43</v>
      </c>
      <c r="E28" s="12">
        <v>48.517200474495851</v>
      </c>
      <c r="F28" s="12" t="s">
        <v>25</v>
      </c>
      <c r="G28" s="12" t="s">
        <v>26</v>
      </c>
      <c r="H28" s="12" t="s">
        <v>26</v>
      </c>
      <c r="I28" s="12">
        <v>36.227045075125211</v>
      </c>
      <c r="J28" s="12">
        <v>36.227045075125211</v>
      </c>
      <c r="K28" s="12">
        <v>63.772954924874789</v>
      </c>
      <c r="L28" s="12" t="s">
        <v>26</v>
      </c>
      <c r="M28" s="12">
        <v>91.970802919708035</v>
      </c>
      <c r="N28" s="12">
        <v>58.029197080291972</v>
      </c>
      <c r="O28" s="12" t="s">
        <v>26</v>
      </c>
      <c r="P28" s="12" t="s">
        <v>26</v>
      </c>
    </row>
    <row r="29" spans="4:16" ht="15.75" customHeight="1" x14ac:dyDescent="0.25">
      <c r="D29" s="13" t="s">
        <v>44</v>
      </c>
      <c r="E29" s="12">
        <v>49.871794871794869</v>
      </c>
      <c r="F29" s="12">
        <v>32.649572649572647</v>
      </c>
      <c r="G29" s="12" t="s">
        <v>26</v>
      </c>
      <c r="H29" s="12" t="s">
        <v>26</v>
      </c>
      <c r="I29" s="12">
        <v>65.573770491803273</v>
      </c>
      <c r="J29" s="12">
        <v>57.049180327868854</v>
      </c>
      <c r="K29" s="12" t="s">
        <v>26</v>
      </c>
      <c r="L29" s="12" t="s">
        <v>26</v>
      </c>
      <c r="M29" s="12">
        <v>97.148891235480463</v>
      </c>
      <c r="N29" s="12">
        <v>62.51319957761352</v>
      </c>
      <c r="O29" s="12" t="s">
        <v>26</v>
      </c>
      <c r="P29" s="12" t="s">
        <v>26</v>
      </c>
    </row>
    <row r="30" spans="4:16" ht="16.5" customHeight="1" x14ac:dyDescent="0.25">
      <c r="D30" s="13" t="s">
        <v>45</v>
      </c>
      <c r="E30" s="12" t="s">
        <v>25</v>
      </c>
      <c r="F30" s="12" t="s">
        <v>25</v>
      </c>
      <c r="G30" s="12" t="s">
        <v>25</v>
      </c>
      <c r="H30" s="12" t="s">
        <v>25</v>
      </c>
      <c r="I30" s="12" t="s">
        <v>25</v>
      </c>
      <c r="J30" s="12" t="s">
        <v>25</v>
      </c>
      <c r="K30" s="12" t="s">
        <v>26</v>
      </c>
      <c r="L30" s="12" t="s">
        <v>26</v>
      </c>
      <c r="M30" s="12">
        <v>78.497587870434188</v>
      </c>
      <c r="N30" s="12">
        <v>55.410062026188832</v>
      </c>
      <c r="O30" s="12" t="s">
        <v>26</v>
      </c>
      <c r="P30" s="12" t="s">
        <v>26</v>
      </c>
    </row>
    <row r="31" spans="4:16" ht="15.75" customHeight="1" x14ac:dyDescent="0.25">
      <c r="D31" s="13" t="s">
        <v>46</v>
      </c>
      <c r="E31" s="12">
        <v>100</v>
      </c>
      <c r="F31" s="12" t="s">
        <v>25</v>
      </c>
      <c r="G31" s="12" t="s">
        <v>26</v>
      </c>
      <c r="H31" s="12" t="s">
        <v>26</v>
      </c>
      <c r="I31" s="12">
        <v>93.415007656967845</v>
      </c>
      <c r="J31" s="12">
        <v>49.157733537519142</v>
      </c>
      <c r="K31" s="12" t="s">
        <v>26</v>
      </c>
      <c r="L31" s="12" t="s">
        <v>26</v>
      </c>
      <c r="M31" s="12">
        <v>99.885321100917437</v>
      </c>
      <c r="N31" s="12">
        <v>31.077981651376145</v>
      </c>
      <c r="O31" s="12" t="s">
        <v>26</v>
      </c>
      <c r="P31" s="12" t="s">
        <v>26</v>
      </c>
    </row>
    <row r="32" spans="4:16" ht="16.5" customHeight="1" x14ac:dyDescent="0.25">
      <c r="D32" s="13" t="s">
        <v>47</v>
      </c>
      <c r="E32" s="12">
        <v>2.7517978135262084</v>
      </c>
      <c r="F32" s="12" t="s">
        <v>25</v>
      </c>
      <c r="G32" s="12" t="s">
        <v>25</v>
      </c>
      <c r="H32" s="12" t="s">
        <v>26</v>
      </c>
      <c r="I32" s="12">
        <v>40.051347881899872</v>
      </c>
      <c r="J32" s="12">
        <v>17.201540436456995</v>
      </c>
      <c r="K32" s="12" t="s">
        <v>25</v>
      </c>
      <c r="L32" s="12" t="s">
        <v>26</v>
      </c>
      <c r="M32" s="12">
        <v>93.716337522441648</v>
      </c>
      <c r="N32" s="12">
        <v>44.165170556552965</v>
      </c>
      <c r="O32" s="12" t="s">
        <v>26</v>
      </c>
      <c r="P32" s="12" t="s">
        <v>26</v>
      </c>
    </row>
    <row r="33" spans="4:16" ht="15.75" customHeight="1" x14ac:dyDescent="0.25">
      <c r="D33" s="13" t="s">
        <v>48</v>
      </c>
      <c r="E33" s="12" t="s">
        <v>25</v>
      </c>
      <c r="F33" s="12" t="s">
        <v>25</v>
      </c>
      <c r="G33" s="12" t="s">
        <v>26</v>
      </c>
      <c r="H33" s="12" t="s">
        <v>26</v>
      </c>
      <c r="I33" s="12" t="s">
        <v>25</v>
      </c>
      <c r="J33" s="12" t="s">
        <v>25</v>
      </c>
      <c r="K33" s="12" t="s">
        <v>25</v>
      </c>
      <c r="L33" s="12" t="s">
        <v>25</v>
      </c>
      <c r="M33" s="12">
        <v>99.337748344370866</v>
      </c>
      <c r="N33" s="12">
        <v>45.088300220750554</v>
      </c>
      <c r="O33" s="12" t="s">
        <v>26</v>
      </c>
      <c r="P33" s="12" t="s">
        <v>26</v>
      </c>
    </row>
    <row r="34" spans="4:16" ht="16.5" customHeight="1" x14ac:dyDescent="0.25">
      <c r="D34" s="13" t="s">
        <v>49</v>
      </c>
      <c r="E34" s="12" t="s">
        <v>26</v>
      </c>
      <c r="F34" s="12" t="s">
        <v>26</v>
      </c>
      <c r="G34" s="12">
        <v>100</v>
      </c>
      <c r="H34" s="12" t="s">
        <v>25</v>
      </c>
      <c r="I34" s="12">
        <v>92.033739456419866</v>
      </c>
      <c r="J34" s="12">
        <v>26.89784442361762</v>
      </c>
      <c r="K34" s="12" t="s">
        <v>25</v>
      </c>
      <c r="L34" s="12" t="s">
        <v>25</v>
      </c>
      <c r="M34" s="12">
        <v>91.116751269035532</v>
      </c>
      <c r="N34" s="12">
        <v>63.578680203045685</v>
      </c>
      <c r="O34" s="12" t="s">
        <v>26</v>
      </c>
      <c r="P34" s="12" t="s">
        <v>26</v>
      </c>
    </row>
    <row r="35" spans="4:16" ht="15.75" customHeight="1" x14ac:dyDescent="0.25">
      <c r="D35" s="13" t="s">
        <v>50</v>
      </c>
      <c r="E35" s="12" t="s">
        <v>25</v>
      </c>
      <c r="F35" s="12" t="s">
        <v>25</v>
      </c>
      <c r="G35" s="12" t="s">
        <v>26</v>
      </c>
      <c r="H35" s="12" t="s">
        <v>26</v>
      </c>
      <c r="I35" s="12" t="s">
        <v>25</v>
      </c>
      <c r="J35" s="12" t="s">
        <v>25</v>
      </c>
      <c r="K35" s="12" t="s">
        <v>26</v>
      </c>
      <c r="L35" s="12" t="s">
        <v>26</v>
      </c>
      <c r="M35" s="12">
        <v>88.888888888888886</v>
      </c>
      <c r="N35" s="12">
        <v>52.287581699346404</v>
      </c>
      <c r="O35" s="12" t="s">
        <v>26</v>
      </c>
      <c r="P35" s="12" t="s">
        <v>26</v>
      </c>
    </row>
    <row r="36" spans="4:16" ht="16.5" customHeight="1" x14ac:dyDescent="0.25">
      <c r="D36" s="13" t="s">
        <v>51</v>
      </c>
      <c r="E36" s="12">
        <v>71.707818930041157</v>
      </c>
      <c r="F36" s="12">
        <v>56.378600823045268</v>
      </c>
      <c r="G36" s="12" t="s">
        <v>25</v>
      </c>
      <c r="H36" s="12" t="s">
        <v>26</v>
      </c>
      <c r="I36" s="12">
        <v>68.604651162790702</v>
      </c>
      <c r="J36" s="12">
        <v>57.267441860465119</v>
      </c>
      <c r="K36" s="12" t="s">
        <v>26</v>
      </c>
      <c r="L36" s="12" t="s">
        <v>26</v>
      </c>
      <c r="M36" s="12">
        <v>71.973466003316744</v>
      </c>
      <c r="N36" s="12">
        <v>43.449419568822556</v>
      </c>
      <c r="O36" s="12" t="s">
        <v>26</v>
      </c>
      <c r="P36" s="12" t="s">
        <v>26</v>
      </c>
    </row>
    <row r="37" spans="4:16" ht="15.75" customHeight="1" x14ac:dyDescent="0.25">
      <c r="D37" s="13" t="s">
        <v>52</v>
      </c>
      <c r="E37" s="12" t="s">
        <v>25</v>
      </c>
      <c r="F37" s="12" t="s">
        <v>25</v>
      </c>
      <c r="G37" s="12" t="s">
        <v>26</v>
      </c>
      <c r="H37" s="12" t="s">
        <v>26</v>
      </c>
      <c r="I37" s="12" t="s">
        <v>25</v>
      </c>
      <c r="J37" s="12" t="s">
        <v>25</v>
      </c>
      <c r="K37" s="12" t="s">
        <v>26</v>
      </c>
      <c r="L37" s="12" t="s">
        <v>26</v>
      </c>
      <c r="M37" s="12">
        <v>97.616209773539921</v>
      </c>
      <c r="N37" s="12">
        <v>58.99880810488677</v>
      </c>
      <c r="O37" s="12" t="s">
        <v>26</v>
      </c>
      <c r="P37" s="12" t="s">
        <v>26</v>
      </c>
    </row>
    <row r="38" spans="4:16" ht="16.5" customHeight="1" x14ac:dyDescent="0.25">
      <c r="D38" s="11" t="s">
        <v>53</v>
      </c>
      <c r="E38" s="12" t="s">
        <v>25</v>
      </c>
      <c r="F38" s="12" t="s">
        <v>25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  <c r="M38" s="12" t="s">
        <v>26</v>
      </c>
      <c r="N38" s="12" t="s">
        <v>26</v>
      </c>
      <c r="O38" s="12" t="s">
        <v>26</v>
      </c>
      <c r="P38" s="12" t="s">
        <v>26</v>
      </c>
    </row>
    <row r="39" spans="4:16" ht="15.75" customHeight="1" x14ac:dyDescent="0.25">
      <c r="D39" s="13" t="s">
        <v>54</v>
      </c>
      <c r="E39" s="12" t="s">
        <v>25</v>
      </c>
      <c r="F39" s="12" t="s">
        <v>25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  <c r="N39" s="12" t="s">
        <v>26</v>
      </c>
      <c r="O39" s="12" t="s">
        <v>26</v>
      </c>
      <c r="P39" s="12" t="s">
        <v>26</v>
      </c>
    </row>
    <row r="40" spans="4:16" ht="16.5" customHeight="1" x14ac:dyDescent="0.25">
      <c r="D40" s="13" t="s">
        <v>55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  <c r="M40" s="12" t="s">
        <v>26</v>
      </c>
      <c r="N40" s="12" t="s">
        <v>26</v>
      </c>
      <c r="O40" s="12" t="s">
        <v>26</v>
      </c>
      <c r="P40" s="12" t="s">
        <v>26</v>
      </c>
    </row>
    <row r="41" spans="4:16" ht="15.75" customHeight="1" x14ac:dyDescent="0.25">
      <c r="D41" s="13" t="s">
        <v>56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  <c r="N41" s="12" t="s">
        <v>26</v>
      </c>
      <c r="O41" s="12" t="s">
        <v>26</v>
      </c>
      <c r="P41" s="12" t="s">
        <v>26</v>
      </c>
    </row>
    <row r="42" spans="4:16" ht="16.5" customHeight="1" x14ac:dyDescent="0.25">
      <c r="D42" s="13" t="s">
        <v>57</v>
      </c>
      <c r="E42" s="12" t="s">
        <v>26</v>
      </c>
      <c r="F42" s="12" t="s">
        <v>26</v>
      </c>
      <c r="G42" s="12" t="s">
        <v>26</v>
      </c>
      <c r="H42" s="12" t="s">
        <v>26</v>
      </c>
      <c r="I42" s="12" t="s">
        <v>26</v>
      </c>
      <c r="J42" s="12" t="s">
        <v>26</v>
      </c>
      <c r="K42" s="12" t="s">
        <v>26</v>
      </c>
      <c r="L42" s="12" t="s">
        <v>26</v>
      </c>
      <c r="M42" s="12" t="s">
        <v>26</v>
      </c>
      <c r="N42" s="12" t="s">
        <v>26</v>
      </c>
      <c r="O42" s="12" t="s">
        <v>26</v>
      </c>
      <c r="P42" s="12" t="s">
        <v>26</v>
      </c>
    </row>
    <row r="43" spans="4:16" ht="15.75" customHeight="1" x14ac:dyDescent="0.25">
      <c r="D43" s="13" t="s">
        <v>58</v>
      </c>
      <c r="E43" s="12" t="s">
        <v>26</v>
      </c>
      <c r="F43" s="12" t="s">
        <v>26</v>
      </c>
      <c r="G43" s="12" t="s">
        <v>26</v>
      </c>
      <c r="H43" s="12" t="s">
        <v>26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  <c r="N43" s="12" t="s">
        <v>26</v>
      </c>
      <c r="O43" s="12" t="s">
        <v>26</v>
      </c>
      <c r="P43" s="12" t="s">
        <v>26</v>
      </c>
    </row>
    <row r="44" spans="4:16" ht="16.5" customHeight="1" x14ac:dyDescent="0.25">
      <c r="D44" s="13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</row>
  </sheetData>
  <mergeCells count="12">
    <mergeCell ref="M5:M6"/>
    <mergeCell ref="O5:O6"/>
    <mergeCell ref="E1:P1"/>
    <mergeCell ref="D3:P3"/>
    <mergeCell ref="D4:D6"/>
    <mergeCell ref="E4:H4"/>
    <mergeCell ref="I4:L4"/>
    <mergeCell ref="M4:P4"/>
    <mergeCell ref="E5:E6"/>
    <mergeCell ref="G5:G6"/>
    <mergeCell ref="I5:I6"/>
    <mergeCell ref="K5:K6"/>
  </mergeCells>
  <pageMargins left="0.70866141732283472" right="0.31496062992125984" top="0.74803149606299213" bottom="0.74803149606299213" header="0.31496062992125984" footer="0.31496062992125984"/>
  <pageSetup scale="75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D1:M42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33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255" width="8.796875" style="3"/>
    <col min="256" max="258" width="0" style="3" hidden="1" customWidth="1"/>
    <col min="259" max="259" width="21.796875" style="3" customWidth="1"/>
    <col min="260" max="260" width="13.69921875" style="3" customWidth="1"/>
    <col min="261" max="261" width="13.5" style="3" customWidth="1"/>
    <col min="262" max="262" width="8.69921875" style="3" customWidth="1"/>
    <col min="263" max="263" width="8.19921875" style="3" customWidth="1"/>
    <col min="264" max="264" width="7.796875" style="3" customWidth="1"/>
    <col min="265" max="265" width="11.5" style="3" customWidth="1"/>
    <col min="266" max="266" width="8.59765625" style="3" customWidth="1"/>
    <col min="267" max="267" width="7.5" style="3" customWidth="1"/>
    <col min="268" max="268" width="10.59765625" style="3" customWidth="1"/>
    <col min="269" max="511" width="8.796875" style="3"/>
    <col min="512" max="514" width="0" style="3" hidden="1" customWidth="1"/>
    <col min="515" max="515" width="21.796875" style="3" customWidth="1"/>
    <col min="516" max="516" width="13.69921875" style="3" customWidth="1"/>
    <col min="517" max="517" width="13.5" style="3" customWidth="1"/>
    <col min="518" max="518" width="8.69921875" style="3" customWidth="1"/>
    <col min="519" max="519" width="8.19921875" style="3" customWidth="1"/>
    <col min="520" max="520" width="7.796875" style="3" customWidth="1"/>
    <col min="521" max="521" width="11.5" style="3" customWidth="1"/>
    <col min="522" max="522" width="8.59765625" style="3" customWidth="1"/>
    <col min="523" max="523" width="7.5" style="3" customWidth="1"/>
    <col min="524" max="524" width="10.59765625" style="3" customWidth="1"/>
    <col min="525" max="767" width="8.796875" style="3"/>
    <col min="768" max="770" width="0" style="3" hidden="1" customWidth="1"/>
    <col min="771" max="771" width="21.796875" style="3" customWidth="1"/>
    <col min="772" max="772" width="13.69921875" style="3" customWidth="1"/>
    <col min="773" max="773" width="13.5" style="3" customWidth="1"/>
    <col min="774" max="774" width="8.69921875" style="3" customWidth="1"/>
    <col min="775" max="775" width="8.19921875" style="3" customWidth="1"/>
    <col min="776" max="776" width="7.796875" style="3" customWidth="1"/>
    <col min="777" max="777" width="11.5" style="3" customWidth="1"/>
    <col min="778" max="778" width="8.59765625" style="3" customWidth="1"/>
    <col min="779" max="779" width="7.5" style="3" customWidth="1"/>
    <col min="780" max="780" width="10.59765625" style="3" customWidth="1"/>
    <col min="781" max="1023" width="8.796875" style="3"/>
    <col min="1024" max="1026" width="0" style="3" hidden="1" customWidth="1"/>
    <col min="1027" max="1027" width="21.796875" style="3" customWidth="1"/>
    <col min="1028" max="1028" width="13.69921875" style="3" customWidth="1"/>
    <col min="1029" max="1029" width="13.5" style="3" customWidth="1"/>
    <col min="1030" max="1030" width="8.69921875" style="3" customWidth="1"/>
    <col min="1031" max="1031" width="8.19921875" style="3" customWidth="1"/>
    <col min="1032" max="1032" width="7.796875" style="3" customWidth="1"/>
    <col min="1033" max="1033" width="11.5" style="3" customWidth="1"/>
    <col min="1034" max="1034" width="8.59765625" style="3" customWidth="1"/>
    <col min="1035" max="1035" width="7.5" style="3" customWidth="1"/>
    <col min="1036" max="1036" width="10.59765625" style="3" customWidth="1"/>
    <col min="1037" max="1279" width="8.796875" style="3"/>
    <col min="1280" max="1282" width="0" style="3" hidden="1" customWidth="1"/>
    <col min="1283" max="1283" width="21.796875" style="3" customWidth="1"/>
    <col min="1284" max="1284" width="13.69921875" style="3" customWidth="1"/>
    <col min="1285" max="1285" width="13.5" style="3" customWidth="1"/>
    <col min="1286" max="1286" width="8.69921875" style="3" customWidth="1"/>
    <col min="1287" max="1287" width="8.19921875" style="3" customWidth="1"/>
    <col min="1288" max="1288" width="7.796875" style="3" customWidth="1"/>
    <col min="1289" max="1289" width="11.5" style="3" customWidth="1"/>
    <col min="1290" max="1290" width="8.59765625" style="3" customWidth="1"/>
    <col min="1291" max="1291" width="7.5" style="3" customWidth="1"/>
    <col min="1292" max="1292" width="10.59765625" style="3" customWidth="1"/>
    <col min="1293" max="1535" width="8.796875" style="3"/>
    <col min="1536" max="1538" width="0" style="3" hidden="1" customWidth="1"/>
    <col min="1539" max="1539" width="21.796875" style="3" customWidth="1"/>
    <col min="1540" max="1540" width="13.69921875" style="3" customWidth="1"/>
    <col min="1541" max="1541" width="13.5" style="3" customWidth="1"/>
    <col min="1542" max="1542" width="8.69921875" style="3" customWidth="1"/>
    <col min="1543" max="1543" width="8.19921875" style="3" customWidth="1"/>
    <col min="1544" max="1544" width="7.796875" style="3" customWidth="1"/>
    <col min="1545" max="1545" width="11.5" style="3" customWidth="1"/>
    <col min="1546" max="1546" width="8.59765625" style="3" customWidth="1"/>
    <col min="1547" max="1547" width="7.5" style="3" customWidth="1"/>
    <col min="1548" max="1548" width="10.59765625" style="3" customWidth="1"/>
    <col min="1549" max="1791" width="8.796875" style="3"/>
    <col min="1792" max="1794" width="0" style="3" hidden="1" customWidth="1"/>
    <col min="1795" max="1795" width="21.796875" style="3" customWidth="1"/>
    <col min="1796" max="1796" width="13.69921875" style="3" customWidth="1"/>
    <col min="1797" max="1797" width="13.5" style="3" customWidth="1"/>
    <col min="1798" max="1798" width="8.69921875" style="3" customWidth="1"/>
    <col min="1799" max="1799" width="8.19921875" style="3" customWidth="1"/>
    <col min="1800" max="1800" width="7.796875" style="3" customWidth="1"/>
    <col min="1801" max="1801" width="11.5" style="3" customWidth="1"/>
    <col min="1802" max="1802" width="8.59765625" style="3" customWidth="1"/>
    <col min="1803" max="1803" width="7.5" style="3" customWidth="1"/>
    <col min="1804" max="1804" width="10.59765625" style="3" customWidth="1"/>
    <col min="1805" max="2047" width="8.796875" style="3"/>
    <col min="2048" max="2050" width="0" style="3" hidden="1" customWidth="1"/>
    <col min="2051" max="2051" width="21.796875" style="3" customWidth="1"/>
    <col min="2052" max="2052" width="13.69921875" style="3" customWidth="1"/>
    <col min="2053" max="2053" width="13.5" style="3" customWidth="1"/>
    <col min="2054" max="2054" width="8.69921875" style="3" customWidth="1"/>
    <col min="2055" max="2055" width="8.19921875" style="3" customWidth="1"/>
    <col min="2056" max="2056" width="7.796875" style="3" customWidth="1"/>
    <col min="2057" max="2057" width="11.5" style="3" customWidth="1"/>
    <col min="2058" max="2058" width="8.59765625" style="3" customWidth="1"/>
    <col min="2059" max="2059" width="7.5" style="3" customWidth="1"/>
    <col min="2060" max="2060" width="10.59765625" style="3" customWidth="1"/>
    <col min="2061" max="2303" width="8.796875" style="3"/>
    <col min="2304" max="2306" width="0" style="3" hidden="1" customWidth="1"/>
    <col min="2307" max="2307" width="21.796875" style="3" customWidth="1"/>
    <col min="2308" max="2308" width="13.69921875" style="3" customWidth="1"/>
    <col min="2309" max="2309" width="13.5" style="3" customWidth="1"/>
    <col min="2310" max="2310" width="8.69921875" style="3" customWidth="1"/>
    <col min="2311" max="2311" width="8.19921875" style="3" customWidth="1"/>
    <col min="2312" max="2312" width="7.796875" style="3" customWidth="1"/>
    <col min="2313" max="2313" width="11.5" style="3" customWidth="1"/>
    <col min="2314" max="2314" width="8.59765625" style="3" customWidth="1"/>
    <col min="2315" max="2315" width="7.5" style="3" customWidth="1"/>
    <col min="2316" max="2316" width="10.59765625" style="3" customWidth="1"/>
    <col min="2317" max="2559" width="8.796875" style="3"/>
    <col min="2560" max="2562" width="0" style="3" hidden="1" customWidth="1"/>
    <col min="2563" max="2563" width="21.796875" style="3" customWidth="1"/>
    <col min="2564" max="2564" width="13.69921875" style="3" customWidth="1"/>
    <col min="2565" max="2565" width="13.5" style="3" customWidth="1"/>
    <col min="2566" max="2566" width="8.69921875" style="3" customWidth="1"/>
    <col min="2567" max="2567" width="8.19921875" style="3" customWidth="1"/>
    <col min="2568" max="2568" width="7.796875" style="3" customWidth="1"/>
    <col min="2569" max="2569" width="11.5" style="3" customWidth="1"/>
    <col min="2570" max="2570" width="8.59765625" style="3" customWidth="1"/>
    <col min="2571" max="2571" width="7.5" style="3" customWidth="1"/>
    <col min="2572" max="2572" width="10.59765625" style="3" customWidth="1"/>
    <col min="2573" max="2815" width="8.796875" style="3"/>
    <col min="2816" max="2818" width="0" style="3" hidden="1" customWidth="1"/>
    <col min="2819" max="2819" width="21.796875" style="3" customWidth="1"/>
    <col min="2820" max="2820" width="13.69921875" style="3" customWidth="1"/>
    <col min="2821" max="2821" width="13.5" style="3" customWidth="1"/>
    <col min="2822" max="2822" width="8.69921875" style="3" customWidth="1"/>
    <col min="2823" max="2823" width="8.19921875" style="3" customWidth="1"/>
    <col min="2824" max="2824" width="7.796875" style="3" customWidth="1"/>
    <col min="2825" max="2825" width="11.5" style="3" customWidth="1"/>
    <col min="2826" max="2826" width="8.59765625" style="3" customWidth="1"/>
    <col min="2827" max="2827" width="7.5" style="3" customWidth="1"/>
    <col min="2828" max="2828" width="10.59765625" style="3" customWidth="1"/>
    <col min="2829" max="3071" width="8.796875" style="3"/>
    <col min="3072" max="3074" width="0" style="3" hidden="1" customWidth="1"/>
    <col min="3075" max="3075" width="21.796875" style="3" customWidth="1"/>
    <col min="3076" max="3076" width="13.69921875" style="3" customWidth="1"/>
    <col min="3077" max="3077" width="13.5" style="3" customWidth="1"/>
    <col min="3078" max="3078" width="8.69921875" style="3" customWidth="1"/>
    <col min="3079" max="3079" width="8.19921875" style="3" customWidth="1"/>
    <col min="3080" max="3080" width="7.796875" style="3" customWidth="1"/>
    <col min="3081" max="3081" width="11.5" style="3" customWidth="1"/>
    <col min="3082" max="3082" width="8.59765625" style="3" customWidth="1"/>
    <col min="3083" max="3083" width="7.5" style="3" customWidth="1"/>
    <col min="3084" max="3084" width="10.59765625" style="3" customWidth="1"/>
    <col min="3085" max="3327" width="8.796875" style="3"/>
    <col min="3328" max="3330" width="0" style="3" hidden="1" customWidth="1"/>
    <col min="3331" max="3331" width="21.796875" style="3" customWidth="1"/>
    <col min="3332" max="3332" width="13.69921875" style="3" customWidth="1"/>
    <col min="3333" max="3333" width="13.5" style="3" customWidth="1"/>
    <col min="3334" max="3334" width="8.69921875" style="3" customWidth="1"/>
    <col min="3335" max="3335" width="8.19921875" style="3" customWidth="1"/>
    <col min="3336" max="3336" width="7.796875" style="3" customWidth="1"/>
    <col min="3337" max="3337" width="11.5" style="3" customWidth="1"/>
    <col min="3338" max="3338" width="8.59765625" style="3" customWidth="1"/>
    <col min="3339" max="3339" width="7.5" style="3" customWidth="1"/>
    <col min="3340" max="3340" width="10.59765625" style="3" customWidth="1"/>
    <col min="3341" max="3583" width="8.796875" style="3"/>
    <col min="3584" max="3586" width="0" style="3" hidden="1" customWidth="1"/>
    <col min="3587" max="3587" width="21.796875" style="3" customWidth="1"/>
    <col min="3588" max="3588" width="13.69921875" style="3" customWidth="1"/>
    <col min="3589" max="3589" width="13.5" style="3" customWidth="1"/>
    <col min="3590" max="3590" width="8.69921875" style="3" customWidth="1"/>
    <col min="3591" max="3591" width="8.19921875" style="3" customWidth="1"/>
    <col min="3592" max="3592" width="7.796875" style="3" customWidth="1"/>
    <col min="3593" max="3593" width="11.5" style="3" customWidth="1"/>
    <col min="3594" max="3594" width="8.59765625" style="3" customWidth="1"/>
    <col min="3595" max="3595" width="7.5" style="3" customWidth="1"/>
    <col min="3596" max="3596" width="10.59765625" style="3" customWidth="1"/>
    <col min="3597" max="3839" width="8.796875" style="3"/>
    <col min="3840" max="3842" width="0" style="3" hidden="1" customWidth="1"/>
    <col min="3843" max="3843" width="21.796875" style="3" customWidth="1"/>
    <col min="3844" max="3844" width="13.69921875" style="3" customWidth="1"/>
    <col min="3845" max="3845" width="13.5" style="3" customWidth="1"/>
    <col min="3846" max="3846" width="8.69921875" style="3" customWidth="1"/>
    <col min="3847" max="3847" width="8.19921875" style="3" customWidth="1"/>
    <col min="3848" max="3848" width="7.796875" style="3" customWidth="1"/>
    <col min="3849" max="3849" width="11.5" style="3" customWidth="1"/>
    <col min="3850" max="3850" width="8.59765625" style="3" customWidth="1"/>
    <col min="3851" max="3851" width="7.5" style="3" customWidth="1"/>
    <col min="3852" max="3852" width="10.59765625" style="3" customWidth="1"/>
    <col min="3853" max="4095" width="8.796875" style="3"/>
    <col min="4096" max="4098" width="0" style="3" hidden="1" customWidth="1"/>
    <col min="4099" max="4099" width="21.796875" style="3" customWidth="1"/>
    <col min="4100" max="4100" width="13.69921875" style="3" customWidth="1"/>
    <col min="4101" max="4101" width="13.5" style="3" customWidth="1"/>
    <col min="4102" max="4102" width="8.69921875" style="3" customWidth="1"/>
    <col min="4103" max="4103" width="8.19921875" style="3" customWidth="1"/>
    <col min="4104" max="4104" width="7.796875" style="3" customWidth="1"/>
    <col min="4105" max="4105" width="11.5" style="3" customWidth="1"/>
    <col min="4106" max="4106" width="8.59765625" style="3" customWidth="1"/>
    <col min="4107" max="4107" width="7.5" style="3" customWidth="1"/>
    <col min="4108" max="4108" width="10.59765625" style="3" customWidth="1"/>
    <col min="4109" max="4351" width="8.796875" style="3"/>
    <col min="4352" max="4354" width="0" style="3" hidden="1" customWidth="1"/>
    <col min="4355" max="4355" width="21.796875" style="3" customWidth="1"/>
    <col min="4356" max="4356" width="13.69921875" style="3" customWidth="1"/>
    <col min="4357" max="4357" width="13.5" style="3" customWidth="1"/>
    <col min="4358" max="4358" width="8.69921875" style="3" customWidth="1"/>
    <col min="4359" max="4359" width="8.19921875" style="3" customWidth="1"/>
    <col min="4360" max="4360" width="7.796875" style="3" customWidth="1"/>
    <col min="4361" max="4361" width="11.5" style="3" customWidth="1"/>
    <col min="4362" max="4362" width="8.59765625" style="3" customWidth="1"/>
    <col min="4363" max="4363" width="7.5" style="3" customWidth="1"/>
    <col min="4364" max="4364" width="10.59765625" style="3" customWidth="1"/>
    <col min="4365" max="4607" width="8.796875" style="3"/>
    <col min="4608" max="4610" width="0" style="3" hidden="1" customWidth="1"/>
    <col min="4611" max="4611" width="21.796875" style="3" customWidth="1"/>
    <col min="4612" max="4612" width="13.69921875" style="3" customWidth="1"/>
    <col min="4613" max="4613" width="13.5" style="3" customWidth="1"/>
    <col min="4614" max="4614" width="8.69921875" style="3" customWidth="1"/>
    <col min="4615" max="4615" width="8.19921875" style="3" customWidth="1"/>
    <col min="4616" max="4616" width="7.796875" style="3" customWidth="1"/>
    <col min="4617" max="4617" width="11.5" style="3" customWidth="1"/>
    <col min="4618" max="4618" width="8.59765625" style="3" customWidth="1"/>
    <col min="4619" max="4619" width="7.5" style="3" customWidth="1"/>
    <col min="4620" max="4620" width="10.59765625" style="3" customWidth="1"/>
    <col min="4621" max="4863" width="8.796875" style="3"/>
    <col min="4864" max="4866" width="0" style="3" hidden="1" customWidth="1"/>
    <col min="4867" max="4867" width="21.796875" style="3" customWidth="1"/>
    <col min="4868" max="4868" width="13.69921875" style="3" customWidth="1"/>
    <col min="4869" max="4869" width="13.5" style="3" customWidth="1"/>
    <col min="4870" max="4870" width="8.69921875" style="3" customWidth="1"/>
    <col min="4871" max="4871" width="8.19921875" style="3" customWidth="1"/>
    <col min="4872" max="4872" width="7.796875" style="3" customWidth="1"/>
    <col min="4873" max="4873" width="11.5" style="3" customWidth="1"/>
    <col min="4874" max="4874" width="8.59765625" style="3" customWidth="1"/>
    <col min="4875" max="4875" width="7.5" style="3" customWidth="1"/>
    <col min="4876" max="4876" width="10.59765625" style="3" customWidth="1"/>
    <col min="4877" max="5119" width="8.796875" style="3"/>
    <col min="5120" max="5122" width="0" style="3" hidden="1" customWidth="1"/>
    <col min="5123" max="5123" width="21.796875" style="3" customWidth="1"/>
    <col min="5124" max="5124" width="13.69921875" style="3" customWidth="1"/>
    <col min="5125" max="5125" width="13.5" style="3" customWidth="1"/>
    <col min="5126" max="5126" width="8.69921875" style="3" customWidth="1"/>
    <col min="5127" max="5127" width="8.19921875" style="3" customWidth="1"/>
    <col min="5128" max="5128" width="7.796875" style="3" customWidth="1"/>
    <col min="5129" max="5129" width="11.5" style="3" customWidth="1"/>
    <col min="5130" max="5130" width="8.59765625" style="3" customWidth="1"/>
    <col min="5131" max="5131" width="7.5" style="3" customWidth="1"/>
    <col min="5132" max="5132" width="10.59765625" style="3" customWidth="1"/>
    <col min="5133" max="5375" width="8.796875" style="3"/>
    <col min="5376" max="5378" width="0" style="3" hidden="1" customWidth="1"/>
    <col min="5379" max="5379" width="21.796875" style="3" customWidth="1"/>
    <col min="5380" max="5380" width="13.69921875" style="3" customWidth="1"/>
    <col min="5381" max="5381" width="13.5" style="3" customWidth="1"/>
    <col min="5382" max="5382" width="8.69921875" style="3" customWidth="1"/>
    <col min="5383" max="5383" width="8.19921875" style="3" customWidth="1"/>
    <col min="5384" max="5384" width="7.796875" style="3" customWidth="1"/>
    <col min="5385" max="5385" width="11.5" style="3" customWidth="1"/>
    <col min="5386" max="5386" width="8.59765625" style="3" customWidth="1"/>
    <col min="5387" max="5387" width="7.5" style="3" customWidth="1"/>
    <col min="5388" max="5388" width="10.59765625" style="3" customWidth="1"/>
    <col min="5389" max="5631" width="8.796875" style="3"/>
    <col min="5632" max="5634" width="0" style="3" hidden="1" customWidth="1"/>
    <col min="5635" max="5635" width="21.796875" style="3" customWidth="1"/>
    <col min="5636" max="5636" width="13.69921875" style="3" customWidth="1"/>
    <col min="5637" max="5637" width="13.5" style="3" customWidth="1"/>
    <col min="5638" max="5638" width="8.69921875" style="3" customWidth="1"/>
    <col min="5639" max="5639" width="8.19921875" style="3" customWidth="1"/>
    <col min="5640" max="5640" width="7.796875" style="3" customWidth="1"/>
    <col min="5641" max="5641" width="11.5" style="3" customWidth="1"/>
    <col min="5642" max="5642" width="8.59765625" style="3" customWidth="1"/>
    <col min="5643" max="5643" width="7.5" style="3" customWidth="1"/>
    <col min="5644" max="5644" width="10.59765625" style="3" customWidth="1"/>
    <col min="5645" max="5887" width="8.796875" style="3"/>
    <col min="5888" max="5890" width="0" style="3" hidden="1" customWidth="1"/>
    <col min="5891" max="5891" width="21.796875" style="3" customWidth="1"/>
    <col min="5892" max="5892" width="13.69921875" style="3" customWidth="1"/>
    <col min="5893" max="5893" width="13.5" style="3" customWidth="1"/>
    <col min="5894" max="5894" width="8.69921875" style="3" customWidth="1"/>
    <col min="5895" max="5895" width="8.19921875" style="3" customWidth="1"/>
    <col min="5896" max="5896" width="7.796875" style="3" customWidth="1"/>
    <col min="5897" max="5897" width="11.5" style="3" customWidth="1"/>
    <col min="5898" max="5898" width="8.59765625" style="3" customWidth="1"/>
    <col min="5899" max="5899" width="7.5" style="3" customWidth="1"/>
    <col min="5900" max="5900" width="10.59765625" style="3" customWidth="1"/>
    <col min="5901" max="6143" width="8.796875" style="3"/>
    <col min="6144" max="6146" width="0" style="3" hidden="1" customWidth="1"/>
    <col min="6147" max="6147" width="21.796875" style="3" customWidth="1"/>
    <col min="6148" max="6148" width="13.69921875" style="3" customWidth="1"/>
    <col min="6149" max="6149" width="13.5" style="3" customWidth="1"/>
    <col min="6150" max="6150" width="8.69921875" style="3" customWidth="1"/>
    <col min="6151" max="6151" width="8.19921875" style="3" customWidth="1"/>
    <col min="6152" max="6152" width="7.796875" style="3" customWidth="1"/>
    <col min="6153" max="6153" width="11.5" style="3" customWidth="1"/>
    <col min="6154" max="6154" width="8.59765625" style="3" customWidth="1"/>
    <col min="6155" max="6155" width="7.5" style="3" customWidth="1"/>
    <col min="6156" max="6156" width="10.59765625" style="3" customWidth="1"/>
    <col min="6157" max="6399" width="8.796875" style="3"/>
    <col min="6400" max="6402" width="0" style="3" hidden="1" customWidth="1"/>
    <col min="6403" max="6403" width="21.796875" style="3" customWidth="1"/>
    <col min="6404" max="6404" width="13.69921875" style="3" customWidth="1"/>
    <col min="6405" max="6405" width="13.5" style="3" customWidth="1"/>
    <col min="6406" max="6406" width="8.69921875" style="3" customWidth="1"/>
    <col min="6407" max="6407" width="8.19921875" style="3" customWidth="1"/>
    <col min="6408" max="6408" width="7.796875" style="3" customWidth="1"/>
    <col min="6409" max="6409" width="11.5" style="3" customWidth="1"/>
    <col min="6410" max="6410" width="8.59765625" style="3" customWidth="1"/>
    <col min="6411" max="6411" width="7.5" style="3" customWidth="1"/>
    <col min="6412" max="6412" width="10.59765625" style="3" customWidth="1"/>
    <col min="6413" max="6655" width="8.796875" style="3"/>
    <col min="6656" max="6658" width="0" style="3" hidden="1" customWidth="1"/>
    <col min="6659" max="6659" width="21.796875" style="3" customWidth="1"/>
    <col min="6660" max="6660" width="13.69921875" style="3" customWidth="1"/>
    <col min="6661" max="6661" width="13.5" style="3" customWidth="1"/>
    <col min="6662" max="6662" width="8.69921875" style="3" customWidth="1"/>
    <col min="6663" max="6663" width="8.19921875" style="3" customWidth="1"/>
    <col min="6664" max="6664" width="7.796875" style="3" customWidth="1"/>
    <col min="6665" max="6665" width="11.5" style="3" customWidth="1"/>
    <col min="6666" max="6666" width="8.59765625" style="3" customWidth="1"/>
    <col min="6667" max="6667" width="7.5" style="3" customWidth="1"/>
    <col min="6668" max="6668" width="10.59765625" style="3" customWidth="1"/>
    <col min="6669" max="6911" width="8.796875" style="3"/>
    <col min="6912" max="6914" width="0" style="3" hidden="1" customWidth="1"/>
    <col min="6915" max="6915" width="21.796875" style="3" customWidth="1"/>
    <col min="6916" max="6916" width="13.69921875" style="3" customWidth="1"/>
    <col min="6917" max="6917" width="13.5" style="3" customWidth="1"/>
    <col min="6918" max="6918" width="8.69921875" style="3" customWidth="1"/>
    <col min="6919" max="6919" width="8.19921875" style="3" customWidth="1"/>
    <col min="6920" max="6920" width="7.796875" style="3" customWidth="1"/>
    <col min="6921" max="6921" width="11.5" style="3" customWidth="1"/>
    <col min="6922" max="6922" width="8.59765625" style="3" customWidth="1"/>
    <col min="6923" max="6923" width="7.5" style="3" customWidth="1"/>
    <col min="6924" max="6924" width="10.59765625" style="3" customWidth="1"/>
    <col min="6925" max="7167" width="8.796875" style="3"/>
    <col min="7168" max="7170" width="0" style="3" hidden="1" customWidth="1"/>
    <col min="7171" max="7171" width="21.796875" style="3" customWidth="1"/>
    <col min="7172" max="7172" width="13.69921875" style="3" customWidth="1"/>
    <col min="7173" max="7173" width="13.5" style="3" customWidth="1"/>
    <col min="7174" max="7174" width="8.69921875" style="3" customWidth="1"/>
    <col min="7175" max="7175" width="8.19921875" style="3" customWidth="1"/>
    <col min="7176" max="7176" width="7.796875" style="3" customWidth="1"/>
    <col min="7177" max="7177" width="11.5" style="3" customWidth="1"/>
    <col min="7178" max="7178" width="8.59765625" style="3" customWidth="1"/>
    <col min="7179" max="7179" width="7.5" style="3" customWidth="1"/>
    <col min="7180" max="7180" width="10.59765625" style="3" customWidth="1"/>
    <col min="7181" max="7423" width="8.796875" style="3"/>
    <col min="7424" max="7426" width="0" style="3" hidden="1" customWidth="1"/>
    <col min="7427" max="7427" width="21.796875" style="3" customWidth="1"/>
    <col min="7428" max="7428" width="13.69921875" style="3" customWidth="1"/>
    <col min="7429" max="7429" width="13.5" style="3" customWidth="1"/>
    <col min="7430" max="7430" width="8.69921875" style="3" customWidth="1"/>
    <col min="7431" max="7431" width="8.19921875" style="3" customWidth="1"/>
    <col min="7432" max="7432" width="7.796875" style="3" customWidth="1"/>
    <col min="7433" max="7433" width="11.5" style="3" customWidth="1"/>
    <col min="7434" max="7434" width="8.59765625" style="3" customWidth="1"/>
    <col min="7435" max="7435" width="7.5" style="3" customWidth="1"/>
    <col min="7436" max="7436" width="10.59765625" style="3" customWidth="1"/>
    <col min="7437" max="7679" width="8.796875" style="3"/>
    <col min="7680" max="7682" width="0" style="3" hidden="1" customWidth="1"/>
    <col min="7683" max="7683" width="21.796875" style="3" customWidth="1"/>
    <col min="7684" max="7684" width="13.69921875" style="3" customWidth="1"/>
    <col min="7685" max="7685" width="13.5" style="3" customWidth="1"/>
    <col min="7686" max="7686" width="8.69921875" style="3" customWidth="1"/>
    <col min="7687" max="7687" width="8.19921875" style="3" customWidth="1"/>
    <col min="7688" max="7688" width="7.796875" style="3" customWidth="1"/>
    <col min="7689" max="7689" width="11.5" style="3" customWidth="1"/>
    <col min="7690" max="7690" width="8.59765625" style="3" customWidth="1"/>
    <col min="7691" max="7691" width="7.5" style="3" customWidth="1"/>
    <col min="7692" max="7692" width="10.59765625" style="3" customWidth="1"/>
    <col min="7693" max="7935" width="8.796875" style="3"/>
    <col min="7936" max="7938" width="0" style="3" hidden="1" customWidth="1"/>
    <col min="7939" max="7939" width="21.796875" style="3" customWidth="1"/>
    <col min="7940" max="7940" width="13.69921875" style="3" customWidth="1"/>
    <col min="7941" max="7941" width="13.5" style="3" customWidth="1"/>
    <col min="7942" max="7942" width="8.69921875" style="3" customWidth="1"/>
    <col min="7943" max="7943" width="8.19921875" style="3" customWidth="1"/>
    <col min="7944" max="7944" width="7.796875" style="3" customWidth="1"/>
    <col min="7945" max="7945" width="11.5" style="3" customWidth="1"/>
    <col min="7946" max="7946" width="8.59765625" style="3" customWidth="1"/>
    <col min="7947" max="7947" width="7.5" style="3" customWidth="1"/>
    <col min="7948" max="7948" width="10.59765625" style="3" customWidth="1"/>
    <col min="7949" max="8191" width="8.796875" style="3"/>
    <col min="8192" max="8194" width="0" style="3" hidden="1" customWidth="1"/>
    <col min="8195" max="8195" width="21.796875" style="3" customWidth="1"/>
    <col min="8196" max="8196" width="13.69921875" style="3" customWidth="1"/>
    <col min="8197" max="8197" width="13.5" style="3" customWidth="1"/>
    <col min="8198" max="8198" width="8.69921875" style="3" customWidth="1"/>
    <col min="8199" max="8199" width="8.19921875" style="3" customWidth="1"/>
    <col min="8200" max="8200" width="7.796875" style="3" customWidth="1"/>
    <col min="8201" max="8201" width="11.5" style="3" customWidth="1"/>
    <col min="8202" max="8202" width="8.59765625" style="3" customWidth="1"/>
    <col min="8203" max="8203" width="7.5" style="3" customWidth="1"/>
    <col min="8204" max="8204" width="10.59765625" style="3" customWidth="1"/>
    <col min="8205" max="8447" width="8.796875" style="3"/>
    <col min="8448" max="8450" width="0" style="3" hidden="1" customWidth="1"/>
    <col min="8451" max="8451" width="21.796875" style="3" customWidth="1"/>
    <col min="8452" max="8452" width="13.69921875" style="3" customWidth="1"/>
    <col min="8453" max="8453" width="13.5" style="3" customWidth="1"/>
    <col min="8454" max="8454" width="8.69921875" style="3" customWidth="1"/>
    <col min="8455" max="8455" width="8.19921875" style="3" customWidth="1"/>
    <col min="8456" max="8456" width="7.796875" style="3" customWidth="1"/>
    <col min="8457" max="8457" width="11.5" style="3" customWidth="1"/>
    <col min="8458" max="8458" width="8.59765625" style="3" customWidth="1"/>
    <col min="8459" max="8459" width="7.5" style="3" customWidth="1"/>
    <col min="8460" max="8460" width="10.59765625" style="3" customWidth="1"/>
    <col min="8461" max="8703" width="8.796875" style="3"/>
    <col min="8704" max="8706" width="0" style="3" hidden="1" customWidth="1"/>
    <col min="8707" max="8707" width="21.796875" style="3" customWidth="1"/>
    <col min="8708" max="8708" width="13.69921875" style="3" customWidth="1"/>
    <col min="8709" max="8709" width="13.5" style="3" customWidth="1"/>
    <col min="8710" max="8710" width="8.69921875" style="3" customWidth="1"/>
    <col min="8711" max="8711" width="8.19921875" style="3" customWidth="1"/>
    <col min="8712" max="8712" width="7.796875" style="3" customWidth="1"/>
    <col min="8713" max="8713" width="11.5" style="3" customWidth="1"/>
    <col min="8714" max="8714" width="8.59765625" style="3" customWidth="1"/>
    <col min="8715" max="8715" width="7.5" style="3" customWidth="1"/>
    <col min="8716" max="8716" width="10.59765625" style="3" customWidth="1"/>
    <col min="8717" max="8959" width="8.796875" style="3"/>
    <col min="8960" max="8962" width="0" style="3" hidden="1" customWidth="1"/>
    <col min="8963" max="8963" width="21.796875" style="3" customWidth="1"/>
    <col min="8964" max="8964" width="13.69921875" style="3" customWidth="1"/>
    <col min="8965" max="8965" width="13.5" style="3" customWidth="1"/>
    <col min="8966" max="8966" width="8.69921875" style="3" customWidth="1"/>
    <col min="8967" max="8967" width="8.19921875" style="3" customWidth="1"/>
    <col min="8968" max="8968" width="7.796875" style="3" customWidth="1"/>
    <col min="8969" max="8969" width="11.5" style="3" customWidth="1"/>
    <col min="8970" max="8970" width="8.59765625" style="3" customWidth="1"/>
    <col min="8971" max="8971" width="7.5" style="3" customWidth="1"/>
    <col min="8972" max="8972" width="10.59765625" style="3" customWidth="1"/>
    <col min="8973" max="9215" width="8.796875" style="3"/>
    <col min="9216" max="9218" width="0" style="3" hidden="1" customWidth="1"/>
    <col min="9219" max="9219" width="21.796875" style="3" customWidth="1"/>
    <col min="9220" max="9220" width="13.69921875" style="3" customWidth="1"/>
    <col min="9221" max="9221" width="13.5" style="3" customWidth="1"/>
    <col min="9222" max="9222" width="8.69921875" style="3" customWidth="1"/>
    <col min="9223" max="9223" width="8.19921875" style="3" customWidth="1"/>
    <col min="9224" max="9224" width="7.796875" style="3" customWidth="1"/>
    <col min="9225" max="9225" width="11.5" style="3" customWidth="1"/>
    <col min="9226" max="9226" width="8.59765625" style="3" customWidth="1"/>
    <col min="9227" max="9227" width="7.5" style="3" customWidth="1"/>
    <col min="9228" max="9228" width="10.59765625" style="3" customWidth="1"/>
    <col min="9229" max="9471" width="8.796875" style="3"/>
    <col min="9472" max="9474" width="0" style="3" hidden="1" customWidth="1"/>
    <col min="9475" max="9475" width="21.796875" style="3" customWidth="1"/>
    <col min="9476" max="9476" width="13.69921875" style="3" customWidth="1"/>
    <col min="9477" max="9477" width="13.5" style="3" customWidth="1"/>
    <col min="9478" max="9478" width="8.69921875" style="3" customWidth="1"/>
    <col min="9479" max="9479" width="8.19921875" style="3" customWidth="1"/>
    <col min="9480" max="9480" width="7.796875" style="3" customWidth="1"/>
    <col min="9481" max="9481" width="11.5" style="3" customWidth="1"/>
    <col min="9482" max="9482" width="8.59765625" style="3" customWidth="1"/>
    <col min="9483" max="9483" width="7.5" style="3" customWidth="1"/>
    <col min="9484" max="9484" width="10.59765625" style="3" customWidth="1"/>
    <col min="9485" max="9727" width="8.796875" style="3"/>
    <col min="9728" max="9730" width="0" style="3" hidden="1" customWidth="1"/>
    <col min="9731" max="9731" width="21.796875" style="3" customWidth="1"/>
    <col min="9732" max="9732" width="13.69921875" style="3" customWidth="1"/>
    <col min="9733" max="9733" width="13.5" style="3" customWidth="1"/>
    <col min="9734" max="9734" width="8.69921875" style="3" customWidth="1"/>
    <col min="9735" max="9735" width="8.19921875" style="3" customWidth="1"/>
    <col min="9736" max="9736" width="7.796875" style="3" customWidth="1"/>
    <col min="9737" max="9737" width="11.5" style="3" customWidth="1"/>
    <col min="9738" max="9738" width="8.59765625" style="3" customWidth="1"/>
    <col min="9739" max="9739" width="7.5" style="3" customWidth="1"/>
    <col min="9740" max="9740" width="10.59765625" style="3" customWidth="1"/>
    <col min="9741" max="9983" width="8.796875" style="3"/>
    <col min="9984" max="9986" width="0" style="3" hidden="1" customWidth="1"/>
    <col min="9987" max="9987" width="21.796875" style="3" customWidth="1"/>
    <col min="9988" max="9988" width="13.69921875" style="3" customWidth="1"/>
    <col min="9989" max="9989" width="13.5" style="3" customWidth="1"/>
    <col min="9990" max="9990" width="8.69921875" style="3" customWidth="1"/>
    <col min="9991" max="9991" width="8.19921875" style="3" customWidth="1"/>
    <col min="9992" max="9992" width="7.796875" style="3" customWidth="1"/>
    <col min="9993" max="9993" width="11.5" style="3" customWidth="1"/>
    <col min="9994" max="9994" width="8.59765625" style="3" customWidth="1"/>
    <col min="9995" max="9995" width="7.5" style="3" customWidth="1"/>
    <col min="9996" max="9996" width="10.59765625" style="3" customWidth="1"/>
    <col min="9997" max="10239" width="8.796875" style="3"/>
    <col min="10240" max="10242" width="0" style="3" hidden="1" customWidth="1"/>
    <col min="10243" max="10243" width="21.796875" style="3" customWidth="1"/>
    <col min="10244" max="10244" width="13.69921875" style="3" customWidth="1"/>
    <col min="10245" max="10245" width="13.5" style="3" customWidth="1"/>
    <col min="10246" max="10246" width="8.69921875" style="3" customWidth="1"/>
    <col min="10247" max="10247" width="8.19921875" style="3" customWidth="1"/>
    <col min="10248" max="10248" width="7.796875" style="3" customWidth="1"/>
    <col min="10249" max="10249" width="11.5" style="3" customWidth="1"/>
    <col min="10250" max="10250" width="8.59765625" style="3" customWidth="1"/>
    <col min="10251" max="10251" width="7.5" style="3" customWidth="1"/>
    <col min="10252" max="10252" width="10.59765625" style="3" customWidth="1"/>
    <col min="10253" max="10495" width="8.796875" style="3"/>
    <col min="10496" max="10498" width="0" style="3" hidden="1" customWidth="1"/>
    <col min="10499" max="10499" width="21.796875" style="3" customWidth="1"/>
    <col min="10500" max="10500" width="13.69921875" style="3" customWidth="1"/>
    <col min="10501" max="10501" width="13.5" style="3" customWidth="1"/>
    <col min="10502" max="10502" width="8.69921875" style="3" customWidth="1"/>
    <col min="10503" max="10503" width="8.19921875" style="3" customWidth="1"/>
    <col min="10504" max="10504" width="7.796875" style="3" customWidth="1"/>
    <col min="10505" max="10505" width="11.5" style="3" customWidth="1"/>
    <col min="10506" max="10506" width="8.59765625" style="3" customWidth="1"/>
    <col min="10507" max="10507" width="7.5" style="3" customWidth="1"/>
    <col min="10508" max="10508" width="10.59765625" style="3" customWidth="1"/>
    <col min="10509" max="10751" width="8.796875" style="3"/>
    <col min="10752" max="10754" width="0" style="3" hidden="1" customWidth="1"/>
    <col min="10755" max="10755" width="21.796875" style="3" customWidth="1"/>
    <col min="10756" max="10756" width="13.69921875" style="3" customWidth="1"/>
    <col min="10757" max="10757" width="13.5" style="3" customWidth="1"/>
    <col min="10758" max="10758" width="8.69921875" style="3" customWidth="1"/>
    <col min="10759" max="10759" width="8.19921875" style="3" customWidth="1"/>
    <col min="10760" max="10760" width="7.796875" style="3" customWidth="1"/>
    <col min="10761" max="10761" width="11.5" style="3" customWidth="1"/>
    <col min="10762" max="10762" width="8.59765625" style="3" customWidth="1"/>
    <col min="10763" max="10763" width="7.5" style="3" customWidth="1"/>
    <col min="10764" max="10764" width="10.59765625" style="3" customWidth="1"/>
    <col min="10765" max="11007" width="8.796875" style="3"/>
    <col min="11008" max="11010" width="0" style="3" hidden="1" customWidth="1"/>
    <col min="11011" max="11011" width="21.796875" style="3" customWidth="1"/>
    <col min="11012" max="11012" width="13.69921875" style="3" customWidth="1"/>
    <col min="11013" max="11013" width="13.5" style="3" customWidth="1"/>
    <col min="11014" max="11014" width="8.69921875" style="3" customWidth="1"/>
    <col min="11015" max="11015" width="8.19921875" style="3" customWidth="1"/>
    <col min="11016" max="11016" width="7.796875" style="3" customWidth="1"/>
    <col min="11017" max="11017" width="11.5" style="3" customWidth="1"/>
    <col min="11018" max="11018" width="8.59765625" style="3" customWidth="1"/>
    <col min="11019" max="11019" width="7.5" style="3" customWidth="1"/>
    <col min="11020" max="11020" width="10.59765625" style="3" customWidth="1"/>
    <col min="11021" max="11263" width="8.796875" style="3"/>
    <col min="11264" max="11266" width="0" style="3" hidden="1" customWidth="1"/>
    <col min="11267" max="11267" width="21.796875" style="3" customWidth="1"/>
    <col min="11268" max="11268" width="13.69921875" style="3" customWidth="1"/>
    <col min="11269" max="11269" width="13.5" style="3" customWidth="1"/>
    <col min="11270" max="11270" width="8.69921875" style="3" customWidth="1"/>
    <col min="11271" max="11271" width="8.19921875" style="3" customWidth="1"/>
    <col min="11272" max="11272" width="7.796875" style="3" customWidth="1"/>
    <col min="11273" max="11273" width="11.5" style="3" customWidth="1"/>
    <col min="11274" max="11274" width="8.59765625" style="3" customWidth="1"/>
    <col min="11275" max="11275" width="7.5" style="3" customWidth="1"/>
    <col min="11276" max="11276" width="10.59765625" style="3" customWidth="1"/>
    <col min="11277" max="11519" width="8.796875" style="3"/>
    <col min="11520" max="11522" width="0" style="3" hidden="1" customWidth="1"/>
    <col min="11523" max="11523" width="21.796875" style="3" customWidth="1"/>
    <col min="11524" max="11524" width="13.69921875" style="3" customWidth="1"/>
    <col min="11525" max="11525" width="13.5" style="3" customWidth="1"/>
    <col min="11526" max="11526" width="8.69921875" style="3" customWidth="1"/>
    <col min="11527" max="11527" width="8.19921875" style="3" customWidth="1"/>
    <col min="11528" max="11528" width="7.796875" style="3" customWidth="1"/>
    <col min="11529" max="11529" width="11.5" style="3" customWidth="1"/>
    <col min="11530" max="11530" width="8.59765625" style="3" customWidth="1"/>
    <col min="11531" max="11531" width="7.5" style="3" customWidth="1"/>
    <col min="11532" max="11532" width="10.59765625" style="3" customWidth="1"/>
    <col min="11533" max="11775" width="8.796875" style="3"/>
    <col min="11776" max="11778" width="0" style="3" hidden="1" customWidth="1"/>
    <col min="11779" max="11779" width="21.796875" style="3" customWidth="1"/>
    <col min="11780" max="11780" width="13.69921875" style="3" customWidth="1"/>
    <col min="11781" max="11781" width="13.5" style="3" customWidth="1"/>
    <col min="11782" max="11782" width="8.69921875" style="3" customWidth="1"/>
    <col min="11783" max="11783" width="8.19921875" style="3" customWidth="1"/>
    <col min="11784" max="11784" width="7.796875" style="3" customWidth="1"/>
    <col min="11785" max="11785" width="11.5" style="3" customWidth="1"/>
    <col min="11786" max="11786" width="8.59765625" style="3" customWidth="1"/>
    <col min="11787" max="11787" width="7.5" style="3" customWidth="1"/>
    <col min="11788" max="11788" width="10.59765625" style="3" customWidth="1"/>
    <col min="11789" max="12031" width="8.796875" style="3"/>
    <col min="12032" max="12034" width="0" style="3" hidden="1" customWidth="1"/>
    <col min="12035" max="12035" width="21.796875" style="3" customWidth="1"/>
    <col min="12036" max="12036" width="13.69921875" style="3" customWidth="1"/>
    <col min="12037" max="12037" width="13.5" style="3" customWidth="1"/>
    <col min="12038" max="12038" width="8.69921875" style="3" customWidth="1"/>
    <col min="12039" max="12039" width="8.19921875" style="3" customWidth="1"/>
    <col min="12040" max="12040" width="7.796875" style="3" customWidth="1"/>
    <col min="12041" max="12041" width="11.5" style="3" customWidth="1"/>
    <col min="12042" max="12042" width="8.59765625" style="3" customWidth="1"/>
    <col min="12043" max="12043" width="7.5" style="3" customWidth="1"/>
    <col min="12044" max="12044" width="10.59765625" style="3" customWidth="1"/>
    <col min="12045" max="12287" width="8.796875" style="3"/>
    <col min="12288" max="12290" width="0" style="3" hidden="1" customWidth="1"/>
    <col min="12291" max="12291" width="21.796875" style="3" customWidth="1"/>
    <col min="12292" max="12292" width="13.69921875" style="3" customWidth="1"/>
    <col min="12293" max="12293" width="13.5" style="3" customWidth="1"/>
    <col min="12294" max="12294" width="8.69921875" style="3" customWidth="1"/>
    <col min="12295" max="12295" width="8.19921875" style="3" customWidth="1"/>
    <col min="12296" max="12296" width="7.796875" style="3" customWidth="1"/>
    <col min="12297" max="12297" width="11.5" style="3" customWidth="1"/>
    <col min="12298" max="12298" width="8.59765625" style="3" customWidth="1"/>
    <col min="12299" max="12299" width="7.5" style="3" customWidth="1"/>
    <col min="12300" max="12300" width="10.59765625" style="3" customWidth="1"/>
    <col min="12301" max="12543" width="8.796875" style="3"/>
    <col min="12544" max="12546" width="0" style="3" hidden="1" customWidth="1"/>
    <col min="12547" max="12547" width="21.796875" style="3" customWidth="1"/>
    <col min="12548" max="12548" width="13.69921875" style="3" customWidth="1"/>
    <col min="12549" max="12549" width="13.5" style="3" customWidth="1"/>
    <col min="12550" max="12550" width="8.69921875" style="3" customWidth="1"/>
    <col min="12551" max="12551" width="8.19921875" style="3" customWidth="1"/>
    <col min="12552" max="12552" width="7.796875" style="3" customWidth="1"/>
    <col min="12553" max="12553" width="11.5" style="3" customWidth="1"/>
    <col min="12554" max="12554" width="8.59765625" style="3" customWidth="1"/>
    <col min="12555" max="12555" width="7.5" style="3" customWidth="1"/>
    <col min="12556" max="12556" width="10.59765625" style="3" customWidth="1"/>
    <col min="12557" max="12799" width="8.796875" style="3"/>
    <col min="12800" max="12802" width="0" style="3" hidden="1" customWidth="1"/>
    <col min="12803" max="12803" width="21.796875" style="3" customWidth="1"/>
    <col min="12804" max="12804" width="13.69921875" style="3" customWidth="1"/>
    <col min="12805" max="12805" width="13.5" style="3" customWidth="1"/>
    <col min="12806" max="12806" width="8.69921875" style="3" customWidth="1"/>
    <col min="12807" max="12807" width="8.19921875" style="3" customWidth="1"/>
    <col min="12808" max="12808" width="7.796875" style="3" customWidth="1"/>
    <col min="12809" max="12809" width="11.5" style="3" customWidth="1"/>
    <col min="12810" max="12810" width="8.59765625" style="3" customWidth="1"/>
    <col min="12811" max="12811" width="7.5" style="3" customWidth="1"/>
    <col min="12812" max="12812" width="10.59765625" style="3" customWidth="1"/>
    <col min="12813" max="13055" width="8.796875" style="3"/>
    <col min="13056" max="13058" width="0" style="3" hidden="1" customWidth="1"/>
    <col min="13059" max="13059" width="21.796875" style="3" customWidth="1"/>
    <col min="13060" max="13060" width="13.69921875" style="3" customWidth="1"/>
    <col min="13061" max="13061" width="13.5" style="3" customWidth="1"/>
    <col min="13062" max="13062" width="8.69921875" style="3" customWidth="1"/>
    <col min="13063" max="13063" width="8.19921875" style="3" customWidth="1"/>
    <col min="13064" max="13064" width="7.796875" style="3" customWidth="1"/>
    <col min="13065" max="13065" width="11.5" style="3" customWidth="1"/>
    <col min="13066" max="13066" width="8.59765625" style="3" customWidth="1"/>
    <col min="13067" max="13067" width="7.5" style="3" customWidth="1"/>
    <col min="13068" max="13068" width="10.59765625" style="3" customWidth="1"/>
    <col min="13069" max="13311" width="8.796875" style="3"/>
    <col min="13312" max="13314" width="0" style="3" hidden="1" customWidth="1"/>
    <col min="13315" max="13315" width="21.796875" style="3" customWidth="1"/>
    <col min="13316" max="13316" width="13.69921875" style="3" customWidth="1"/>
    <col min="13317" max="13317" width="13.5" style="3" customWidth="1"/>
    <col min="13318" max="13318" width="8.69921875" style="3" customWidth="1"/>
    <col min="13319" max="13319" width="8.19921875" style="3" customWidth="1"/>
    <col min="13320" max="13320" width="7.796875" style="3" customWidth="1"/>
    <col min="13321" max="13321" width="11.5" style="3" customWidth="1"/>
    <col min="13322" max="13322" width="8.59765625" style="3" customWidth="1"/>
    <col min="13323" max="13323" width="7.5" style="3" customWidth="1"/>
    <col min="13324" max="13324" width="10.59765625" style="3" customWidth="1"/>
    <col min="13325" max="13567" width="8.796875" style="3"/>
    <col min="13568" max="13570" width="0" style="3" hidden="1" customWidth="1"/>
    <col min="13571" max="13571" width="21.796875" style="3" customWidth="1"/>
    <col min="13572" max="13572" width="13.69921875" style="3" customWidth="1"/>
    <col min="13573" max="13573" width="13.5" style="3" customWidth="1"/>
    <col min="13574" max="13574" width="8.69921875" style="3" customWidth="1"/>
    <col min="13575" max="13575" width="8.19921875" style="3" customWidth="1"/>
    <col min="13576" max="13576" width="7.796875" style="3" customWidth="1"/>
    <col min="13577" max="13577" width="11.5" style="3" customWidth="1"/>
    <col min="13578" max="13578" width="8.59765625" style="3" customWidth="1"/>
    <col min="13579" max="13579" width="7.5" style="3" customWidth="1"/>
    <col min="13580" max="13580" width="10.59765625" style="3" customWidth="1"/>
    <col min="13581" max="13823" width="8.796875" style="3"/>
    <col min="13824" max="13826" width="0" style="3" hidden="1" customWidth="1"/>
    <col min="13827" max="13827" width="21.796875" style="3" customWidth="1"/>
    <col min="13828" max="13828" width="13.69921875" style="3" customWidth="1"/>
    <col min="13829" max="13829" width="13.5" style="3" customWidth="1"/>
    <col min="13830" max="13830" width="8.69921875" style="3" customWidth="1"/>
    <col min="13831" max="13831" width="8.19921875" style="3" customWidth="1"/>
    <col min="13832" max="13832" width="7.796875" style="3" customWidth="1"/>
    <col min="13833" max="13833" width="11.5" style="3" customWidth="1"/>
    <col min="13834" max="13834" width="8.59765625" style="3" customWidth="1"/>
    <col min="13835" max="13835" width="7.5" style="3" customWidth="1"/>
    <col min="13836" max="13836" width="10.59765625" style="3" customWidth="1"/>
    <col min="13837" max="14079" width="8.796875" style="3"/>
    <col min="14080" max="14082" width="0" style="3" hidden="1" customWidth="1"/>
    <col min="14083" max="14083" width="21.796875" style="3" customWidth="1"/>
    <col min="14084" max="14084" width="13.69921875" style="3" customWidth="1"/>
    <col min="14085" max="14085" width="13.5" style="3" customWidth="1"/>
    <col min="14086" max="14086" width="8.69921875" style="3" customWidth="1"/>
    <col min="14087" max="14087" width="8.19921875" style="3" customWidth="1"/>
    <col min="14088" max="14088" width="7.796875" style="3" customWidth="1"/>
    <col min="14089" max="14089" width="11.5" style="3" customWidth="1"/>
    <col min="14090" max="14090" width="8.59765625" style="3" customWidth="1"/>
    <col min="14091" max="14091" width="7.5" style="3" customWidth="1"/>
    <col min="14092" max="14092" width="10.59765625" style="3" customWidth="1"/>
    <col min="14093" max="14335" width="8.796875" style="3"/>
    <col min="14336" max="14338" width="0" style="3" hidden="1" customWidth="1"/>
    <col min="14339" max="14339" width="21.796875" style="3" customWidth="1"/>
    <col min="14340" max="14340" width="13.69921875" style="3" customWidth="1"/>
    <col min="14341" max="14341" width="13.5" style="3" customWidth="1"/>
    <col min="14342" max="14342" width="8.69921875" style="3" customWidth="1"/>
    <col min="14343" max="14343" width="8.19921875" style="3" customWidth="1"/>
    <col min="14344" max="14344" width="7.796875" style="3" customWidth="1"/>
    <col min="14345" max="14345" width="11.5" style="3" customWidth="1"/>
    <col min="14346" max="14346" width="8.59765625" style="3" customWidth="1"/>
    <col min="14347" max="14347" width="7.5" style="3" customWidth="1"/>
    <col min="14348" max="14348" width="10.59765625" style="3" customWidth="1"/>
    <col min="14349" max="14591" width="8.796875" style="3"/>
    <col min="14592" max="14594" width="0" style="3" hidden="1" customWidth="1"/>
    <col min="14595" max="14595" width="21.796875" style="3" customWidth="1"/>
    <col min="14596" max="14596" width="13.69921875" style="3" customWidth="1"/>
    <col min="14597" max="14597" width="13.5" style="3" customWidth="1"/>
    <col min="14598" max="14598" width="8.69921875" style="3" customWidth="1"/>
    <col min="14599" max="14599" width="8.19921875" style="3" customWidth="1"/>
    <col min="14600" max="14600" width="7.796875" style="3" customWidth="1"/>
    <col min="14601" max="14601" width="11.5" style="3" customWidth="1"/>
    <col min="14602" max="14602" width="8.59765625" style="3" customWidth="1"/>
    <col min="14603" max="14603" width="7.5" style="3" customWidth="1"/>
    <col min="14604" max="14604" width="10.59765625" style="3" customWidth="1"/>
    <col min="14605" max="14847" width="8.796875" style="3"/>
    <col min="14848" max="14850" width="0" style="3" hidden="1" customWidth="1"/>
    <col min="14851" max="14851" width="21.796875" style="3" customWidth="1"/>
    <col min="14852" max="14852" width="13.69921875" style="3" customWidth="1"/>
    <col min="14853" max="14853" width="13.5" style="3" customWidth="1"/>
    <col min="14854" max="14854" width="8.69921875" style="3" customWidth="1"/>
    <col min="14855" max="14855" width="8.19921875" style="3" customWidth="1"/>
    <col min="14856" max="14856" width="7.796875" style="3" customWidth="1"/>
    <col min="14857" max="14857" width="11.5" style="3" customWidth="1"/>
    <col min="14858" max="14858" width="8.59765625" style="3" customWidth="1"/>
    <col min="14859" max="14859" width="7.5" style="3" customWidth="1"/>
    <col min="14860" max="14860" width="10.59765625" style="3" customWidth="1"/>
    <col min="14861" max="15103" width="8.796875" style="3"/>
    <col min="15104" max="15106" width="0" style="3" hidden="1" customWidth="1"/>
    <col min="15107" max="15107" width="21.796875" style="3" customWidth="1"/>
    <col min="15108" max="15108" width="13.69921875" style="3" customWidth="1"/>
    <col min="15109" max="15109" width="13.5" style="3" customWidth="1"/>
    <col min="15110" max="15110" width="8.69921875" style="3" customWidth="1"/>
    <col min="15111" max="15111" width="8.19921875" style="3" customWidth="1"/>
    <col min="15112" max="15112" width="7.796875" style="3" customWidth="1"/>
    <col min="15113" max="15113" width="11.5" style="3" customWidth="1"/>
    <col min="15114" max="15114" width="8.59765625" style="3" customWidth="1"/>
    <col min="15115" max="15115" width="7.5" style="3" customWidth="1"/>
    <col min="15116" max="15116" width="10.59765625" style="3" customWidth="1"/>
    <col min="15117" max="15359" width="8.796875" style="3"/>
    <col min="15360" max="15362" width="0" style="3" hidden="1" customWidth="1"/>
    <col min="15363" max="15363" width="21.796875" style="3" customWidth="1"/>
    <col min="15364" max="15364" width="13.69921875" style="3" customWidth="1"/>
    <col min="15365" max="15365" width="13.5" style="3" customWidth="1"/>
    <col min="15366" max="15366" width="8.69921875" style="3" customWidth="1"/>
    <col min="15367" max="15367" width="8.19921875" style="3" customWidth="1"/>
    <col min="15368" max="15368" width="7.796875" style="3" customWidth="1"/>
    <col min="15369" max="15369" width="11.5" style="3" customWidth="1"/>
    <col min="15370" max="15370" width="8.59765625" style="3" customWidth="1"/>
    <col min="15371" max="15371" width="7.5" style="3" customWidth="1"/>
    <col min="15372" max="15372" width="10.59765625" style="3" customWidth="1"/>
    <col min="15373" max="15615" width="8.796875" style="3"/>
    <col min="15616" max="15618" width="0" style="3" hidden="1" customWidth="1"/>
    <col min="15619" max="15619" width="21.796875" style="3" customWidth="1"/>
    <col min="15620" max="15620" width="13.69921875" style="3" customWidth="1"/>
    <col min="15621" max="15621" width="13.5" style="3" customWidth="1"/>
    <col min="15622" max="15622" width="8.69921875" style="3" customWidth="1"/>
    <col min="15623" max="15623" width="8.19921875" style="3" customWidth="1"/>
    <col min="15624" max="15624" width="7.796875" style="3" customWidth="1"/>
    <col min="15625" max="15625" width="11.5" style="3" customWidth="1"/>
    <col min="15626" max="15626" width="8.59765625" style="3" customWidth="1"/>
    <col min="15627" max="15627" width="7.5" style="3" customWidth="1"/>
    <col min="15628" max="15628" width="10.59765625" style="3" customWidth="1"/>
    <col min="15629" max="15871" width="8.796875" style="3"/>
    <col min="15872" max="15874" width="0" style="3" hidden="1" customWidth="1"/>
    <col min="15875" max="15875" width="21.796875" style="3" customWidth="1"/>
    <col min="15876" max="15876" width="13.69921875" style="3" customWidth="1"/>
    <col min="15877" max="15877" width="13.5" style="3" customWidth="1"/>
    <col min="15878" max="15878" width="8.69921875" style="3" customWidth="1"/>
    <col min="15879" max="15879" width="8.19921875" style="3" customWidth="1"/>
    <col min="15880" max="15880" width="7.796875" style="3" customWidth="1"/>
    <col min="15881" max="15881" width="11.5" style="3" customWidth="1"/>
    <col min="15882" max="15882" width="8.59765625" style="3" customWidth="1"/>
    <col min="15883" max="15883" width="7.5" style="3" customWidth="1"/>
    <col min="15884" max="15884" width="10.59765625" style="3" customWidth="1"/>
    <col min="15885" max="16127" width="8.796875" style="3"/>
    <col min="16128" max="16130" width="0" style="3" hidden="1" customWidth="1"/>
    <col min="16131" max="16131" width="21.796875" style="3" customWidth="1"/>
    <col min="16132" max="16132" width="13.69921875" style="3" customWidth="1"/>
    <col min="16133" max="16133" width="13.5" style="3" customWidth="1"/>
    <col min="16134" max="16134" width="8.69921875" style="3" customWidth="1"/>
    <col min="16135" max="16135" width="8.19921875" style="3" customWidth="1"/>
    <col min="16136" max="16136" width="7.796875" style="3" customWidth="1"/>
    <col min="16137" max="16137" width="11.5" style="3" customWidth="1"/>
    <col min="16138" max="16138" width="8.59765625" style="3" customWidth="1"/>
    <col min="16139" max="16139" width="7.5" style="3" customWidth="1"/>
    <col min="16140" max="16140" width="10.59765625" style="3" customWidth="1"/>
    <col min="16141" max="16384" width="8.796875" style="3"/>
  </cols>
  <sheetData>
    <row r="1" spans="4:13" ht="93" customHeight="1" x14ac:dyDescent="0.25">
      <c r="E1" s="309" t="s">
        <v>851</v>
      </c>
      <c r="F1" s="309"/>
      <c r="G1" s="309"/>
      <c r="H1" s="309"/>
      <c r="I1" s="309"/>
      <c r="J1" s="309"/>
      <c r="K1" s="309"/>
      <c r="L1" s="309"/>
      <c r="M1" s="2"/>
    </row>
    <row r="2" spans="4:13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</row>
    <row r="3" spans="4:13" ht="12.75" customHeight="1" x14ac:dyDescent="0.2">
      <c r="D3" s="310" t="s">
        <v>308</v>
      </c>
      <c r="E3" s="310"/>
      <c r="F3" s="310"/>
      <c r="G3" s="310"/>
      <c r="H3" s="310"/>
      <c r="I3" s="310"/>
      <c r="J3" s="310"/>
      <c r="K3" s="310"/>
      <c r="L3" s="310"/>
    </row>
    <row r="4" spans="4:13" s="269" customFormat="1" ht="22.5" customHeight="1" x14ac:dyDescent="0.3">
      <c r="D4" s="268"/>
      <c r="E4" s="268" t="s">
        <v>309</v>
      </c>
      <c r="F4" s="268" t="s">
        <v>310</v>
      </c>
      <c r="G4" s="268" t="s">
        <v>311</v>
      </c>
      <c r="H4" s="268" t="s">
        <v>312</v>
      </c>
      <c r="I4" s="268" t="s">
        <v>313</v>
      </c>
      <c r="J4" s="268" t="s">
        <v>314</v>
      </c>
      <c r="K4" s="268" t="s">
        <v>315</v>
      </c>
      <c r="L4" s="268" t="s">
        <v>316</v>
      </c>
    </row>
    <row r="5" spans="4:13" ht="12.75" x14ac:dyDescent="0.2">
      <c r="D5" s="8"/>
      <c r="E5" s="184">
        <v>1</v>
      </c>
      <c r="F5" s="184">
        <v>2</v>
      </c>
      <c r="G5" s="184">
        <v>3</v>
      </c>
      <c r="H5" s="184">
        <v>4</v>
      </c>
      <c r="I5" s="184">
        <v>5</v>
      </c>
      <c r="J5" s="184">
        <v>6</v>
      </c>
      <c r="K5" s="184">
        <v>7</v>
      </c>
      <c r="L5" s="184">
        <v>8</v>
      </c>
    </row>
    <row r="6" spans="4:13" ht="15.75" x14ac:dyDescent="0.25">
      <c r="D6" s="9" t="s">
        <v>21</v>
      </c>
      <c r="E6" s="10">
        <v>99.555245241285832</v>
      </c>
      <c r="F6" s="10" t="s">
        <v>26</v>
      </c>
      <c r="G6" s="10" t="s">
        <v>26</v>
      </c>
      <c r="H6" s="10" t="s">
        <v>25</v>
      </c>
      <c r="I6" s="10" t="s">
        <v>26</v>
      </c>
      <c r="J6" s="10" t="s">
        <v>26</v>
      </c>
      <c r="K6" s="10" t="s">
        <v>26</v>
      </c>
      <c r="L6" s="10" t="s">
        <v>26</v>
      </c>
    </row>
    <row r="7" spans="4:13" ht="15" customHeight="1" x14ac:dyDescent="0.25">
      <c r="D7" s="11" t="s">
        <v>22</v>
      </c>
      <c r="E7" s="12">
        <v>99.555245241285832</v>
      </c>
      <c r="F7" s="12" t="s">
        <v>26</v>
      </c>
      <c r="G7" s="12" t="s">
        <v>26</v>
      </c>
      <c r="H7" s="12" t="s">
        <v>25</v>
      </c>
      <c r="I7" s="12" t="s">
        <v>26</v>
      </c>
      <c r="J7" s="12" t="s">
        <v>26</v>
      </c>
      <c r="K7" s="12" t="s">
        <v>26</v>
      </c>
      <c r="L7" s="12" t="s">
        <v>26</v>
      </c>
    </row>
    <row r="8" spans="4:13" ht="15.75" customHeight="1" x14ac:dyDescent="0.25">
      <c r="D8" s="13" t="s">
        <v>23</v>
      </c>
      <c r="E8" s="12" t="s">
        <v>26</v>
      </c>
      <c r="F8" s="12" t="s">
        <v>26</v>
      </c>
      <c r="G8" s="12" t="s">
        <v>26</v>
      </c>
      <c r="H8" s="12" t="s">
        <v>26</v>
      </c>
      <c r="I8" s="12" t="s">
        <v>26</v>
      </c>
      <c r="J8" s="12" t="s">
        <v>26</v>
      </c>
      <c r="K8" s="12" t="s">
        <v>26</v>
      </c>
      <c r="L8" s="12" t="s">
        <v>26</v>
      </c>
    </row>
    <row r="9" spans="4:13" ht="15" customHeight="1" x14ac:dyDescent="0.25">
      <c r="D9" s="13" t="s">
        <v>24</v>
      </c>
      <c r="E9" s="12" t="s">
        <v>26</v>
      </c>
      <c r="F9" s="12" t="s">
        <v>26</v>
      </c>
      <c r="G9" s="12" t="s">
        <v>26</v>
      </c>
      <c r="H9" s="12" t="s">
        <v>26</v>
      </c>
      <c r="I9" s="12" t="s">
        <v>26</v>
      </c>
      <c r="J9" s="12" t="s">
        <v>26</v>
      </c>
      <c r="K9" s="12" t="s">
        <v>26</v>
      </c>
      <c r="L9" s="12" t="s">
        <v>26</v>
      </c>
    </row>
    <row r="10" spans="4:13" ht="15.75" customHeight="1" x14ac:dyDescent="0.25">
      <c r="D10" s="13" t="s">
        <v>27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" t="s">
        <v>26</v>
      </c>
    </row>
    <row r="11" spans="4:13" ht="15" customHeight="1" x14ac:dyDescent="0.25">
      <c r="D11" s="13" t="s">
        <v>28</v>
      </c>
      <c r="E11" s="12" t="s">
        <v>25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</row>
    <row r="12" spans="4:13" ht="15.75" customHeight="1" x14ac:dyDescent="0.25">
      <c r="D12" s="13" t="s">
        <v>29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</row>
    <row r="13" spans="4:13" ht="15" customHeight="1" x14ac:dyDescent="0.25">
      <c r="D13" s="13" t="s">
        <v>30</v>
      </c>
      <c r="E13" s="12" t="s">
        <v>25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</row>
    <row r="14" spans="4:13" ht="15.75" customHeight="1" x14ac:dyDescent="0.25">
      <c r="D14" s="13" t="s">
        <v>31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</row>
    <row r="15" spans="4:13" ht="15" customHeight="1" x14ac:dyDescent="0.25">
      <c r="D15" s="13" t="s">
        <v>32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</row>
    <row r="16" spans="4:13" ht="15.75" customHeight="1" x14ac:dyDescent="0.25">
      <c r="D16" s="13" t="s">
        <v>33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</row>
    <row r="17" spans="4:12" ht="15" customHeight="1" x14ac:dyDescent="0.25">
      <c r="D17" s="13" t="s">
        <v>34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</row>
    <row r="18" spans="4:12" ht="15.75" customHeight="1" x14ac:dyDescent="0.25">
      <c r="D18" s="13" t="s">
        <v>35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</row>
    <row r="19" spans="4:12" ht="15" customHeight="1" x14ac:dyDescent="0.25">
      <c r="D19" s="13" t="s">
        <v>36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</row>
    <row r="20" spans="4:12" ht="15.75" customHeight="1" x14ac:dyDescent="0.25">
      <c r="D20" s="13" t="s">
        <v>37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</row>
    <row r="21" spans="4:12" ht="15" customHeight="1" x14ac:dyDescent="0.25">
      <c r="D21" s="13" t="s">
        <v>38</v>
      </c>
      <c r="E21" s="12" t="s">
        <v>26</v>
      </c>
      <c r="F21" s="12" t="s">
        <v>26</v>
      </c>
      <c r="G21" s="12" t="s">
        <v>26</v>
      </c>
      <c r="H21" s="12" t="s">
        <v>25</v>
      </c>
      <c r="I21" s="12" t="s">
        <v>26</v>
      </c>
      <c r="J21" s="12" t="s">
        <v>26</v>
      </c>
      <c r="K21" s="12" t="s">
        <v>26</v>
      </c>
      <c r="L21" s="12" t="s">
        <v>26</v>
      </c>
    </row>
    <row r="22" spans="4:12" ht="15.75" customHeight="1" x14ac:dyDescent="0.25">
      <c r="D22" s="13" t="s">
        <v>39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</row>
    <row r="23" spans="4:12" ht="15" customHeight="1" x14ac:dyDescent="0.25">
      <c r="D23" s="13" t="s">
        <v>40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</row>
    <row r="24" spans="4:12" ht="15.75" customHeight="1" x14ac:dyDescent="0.25">
      <c r="D24" s="13" t="s">
        <v>41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</row>
    <row r="25" spans="4:12" ht="15" customHeight="1" x14ac:dyDescent="0.25">
      <c r="D25" s="13" t="s">
        <v>42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</row>
    <row r="26" spans="4:12" ht="15.75" customHeight="1" x14ac:dyDescent="0.25">
      <c r="D26" s="13" t="s">
        <v>43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</row>
    <row r="27" spans="4:12" ht="15" customHeight="1" x14ac:dyDescent="0.25">
      <c r="D27" s="13" t="s">
        <v>44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</row>
    <row r="28" spans="4:12" ht="15.75" customHeight="1" x14ac:dyDescent="0.25">
      <c r="D28" s="13" t="s">
        <v>45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</row>
    <row r="29" spans="4:12" ht="15" customHeight="1" x14ac:dyDescent="0.25">
      <c r="D29" s="13" t="s">
        <v>46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</row>
    <row r="30" spans="4:12" ht="15.75" customHeight="1" x14ac:dyDescent="0.25">
      <c r="D30" s="13" t="s">
        <v>47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</row>
    <row r="31" spans="4:12" ht="15" customHeight="1" x14ac:dyDescent="0.25">
      <c r="D31" s="13" t="s">
        <v>48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</row>
    <row r="32" spans="4:12" ht="15.75" customHeight="1" x14ac:dyDescent="0.25">
      <c r="D32" s="13" t="s">
        <v>49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</row>
    <row r="33" spans="4:12" ht="15" customHeight="1" x14ac:dyDescent="0.25">
      <c r="D33" s="13" t="s">
        <v>50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</row>
    <row r="34" spans="4:12" ht="15.75" customHeight="1" x14ac:dyDescent="0.25">
      <c r="D34" s="13" t="s">
        <v>51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</row>
    <row r="35" spans="4:12" ht="15" customHeight="1" x14ac:dyDescent="0.25">
      <c r="D35" s="13" t="s">
        <v>52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</row>
    <row r="36" spans="4:12" ht="15.75" customHeight="1" x14ac:dyDescent="0.25">
      <c r="D36" s="11" t="s">
        <v>53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</row>
    <row r="37" spans="4:12" ht="15" customHeight="1" x14ac:dyDescent="0.25">
      <c r="D37" s="13" t="s">
        <v>54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</row>
    <row r="38" spans="4:12" ht="15.75" customHeight="1" x14ac:dyDescent="0.25">
      <c r="D38" s="13" t="s">
        <v>55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</row>
    <row r="39" spans="4:12" ht="15" customHeight="1" x14ac:dyDescent="0.25">
      <c r="D39" s="13" t="s">
        <v>56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</row>
    <row r="40" spans="4:12" ht="15.75" customHeight="1" x14ac:dyDescent="0.25">
      <c r="D40" s="13" t="s">
        <v>57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</row>
    <row r="41" spans="4:12" ht="15" customHeight="1" x14ac:dyDescent="0.25">
      <c r="D41" s="13" t="s">
        <v>58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</row>
    <row r="42" spans="4:12" ht="15.75" customHeight="1" x14ac:dyDescent="0.25">
      <c r="D42" s="13"/>
      <c r="E42" s="12"/>
      <c r="F42" s="12"/>
      <c r="G42" s="12"/>
      <c r="H42" s="12"/>
      <c r="I42" s="12"/>
      <c r="J42" s="12"/>
      <c r="K42" s="12"/>
      <c r="L42" s="12"/>
    </row>
  </sheetData>
  <mergeCells count="2">
    <mergeCell ref="E1:L1"/>
    <mergeCell ref="D3:L3"/>
  </mergeCells>
  <pageMargins left="0.70866141732283472" right="0.31496062992125984" top="0.74803149606299213" bottom="0.74803149606299213" header="0.31496062992125984" footer="0.31496062992125984"/>
  <pageSetup scale="75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D1:M42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35.5976562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255" width="8.796875" style="3"/>
    <col min="256" max="258" width="0" style="3" hidden="1" customWidth="1"/>
    <col min="259" max="259" width="21.796875" style="3" customWidth="1"/>
    <col min="260" max="260" width="13.69921875" style="3" customWidth="1"/>
    <col min="261" max="261" width="13.5" style="3" customWidth="1"/>
    <col min="262" max="262" width="8.69921875" style="3" customWidth="1"/>
    <col min="263" max="263" width="8.19921875" style="3" customWidth="1"/>
    <col min="264" max="264" width="7.796875" style="3" customWidth="1"/>
    <col min="265" max="265" width="11.5" style="3" customWidth="1"/>
    <col min="266" max="266" width="8.59765625" style="3" customWidth="1"/>
    <col min="267" max="267" width="7.5" style="3" customWidth="1"/>
    <col min="268" max="268" width="10.59765625" style="3" customWidth="1"/>
    <col min="269" max="511" width="8.796875" style="3"/>
    <col min="512" max="514" width="0" style="3" hidden="1" customWidth="1"/>
    <col min="515" max="515" width="21.796875" style="3" customWidth="1"/>
    <col min="516" max="516" width="13.69921875" style="3" customWidth="1"/>
    <col min="517" max="517" width="13.5" style="3" customWidth="1"/>
    <col min="518" max="518" width="8.69921875" style="3" customWidth="1"/>
    <col min="519" max="519" width="8.19921875" style="3" customWidth="1"/>
    <col min="520" max="520" width="7.796875" style="3" customWidth="1"/>
    <col min="521" max="521" width="11.5" style="3" customWidth="1"/>
    <col min="522" max="522" width="8.59765625" style="3" customWidth="1"/>
    <col min="523" max="523" width="7.5" style="3" customWidth="1"/>
    <col min="524" max="524" width="10.59765625" style="3" customWidth="1"/>
    <col min="525" max="767" width="8.796875" style="3"/>
    <col min="768" max="770" width="0" style="3" hidden="1" customWidth="1"/>
    <col min="771" max="771" width="21.796875" style="3" customWidth="1"/>
    <col min="772" max="772" width="13.69921875" style="3" customWidth="1"/>
    <col min="773" max="773" width="13.5" style="3" customWidth="1"/>
    <col min="774" max="774" width="8.69921875" style="3" customWidth="1"/>
    <col min="775" max="775" width="8.19921875" style="3" customWidth="1"/>
    <col min="776" max="776" width="7.796875" style="3" customWidth="1"/>
    <col min="777" max="777" width="11.5" style="3" customWidth="1"/>
    <col min="778" max="778" width="8.59765625" style="3" customWidth="1"/>
    <col min="779" max="779" width="7.5" style="3" customWidth="1"/>
    <col min="780" max="780" width="10.59765625" style="3" customWidth="1"/>
    <col min="781" max="1023" width="8.796875" style="3"/>
    <col min="1024" max="1026" width="0" style="3" hidden="1" customWidth="1"/>
    <col min="1027" max="1027" width="21.796875" style="3" customWidth="1"/>
    <col min="1028" max="1028" width="13.69921875" style="3" customWidth="1"/>
    <col min="1029" max="1029" width="13.5" style="3" customWidth="1"/>
    <col min="1030" max="1030" width="8.69921875" style="3" customWidth="1"/>
    <col min="1031" max="1031" width="8.19921875" style="3" customWidth="1"/>
    <col min="1032" max="1032" width="7.796875" style="3" customWidth="1"/>
    <col min="1033" max="1033" width="11.5" style="3" customWidth="1"/>
    <col min="1034" max="1034" width="8.59765625" style="3" customWidth="1"/>
    <col min="1035" max="1035" width="7.5" style="3" customWidth="1"/>
    <col min="1036" max="1036" width="10.59765625" style="3" customWidth="1"/>
    <col min="1037" max="1279" width="8.796875" style="3"/>
    <col min="1280" max="1282" width="0" style="3" hidden="1" customWidth="1"/>
    <col min="1283" max="1283" width="21.796875" style="3" customWidth="1"/>
    <col min="1284" max="1284" width="13.69921875" style="3" customWidth="1"/>
    <col min="1285" max="1285" width="13.5" style="3" customWidth="1"/>
    <col min="1286" max="1286" width="8.69921875" style="3" customWidth="1"/>
    <col min="1287" max="1287" width="8.19921875" style="3" customWidth="1"/>
    <col min="1288" max="1288" width="7.796875" style="3" customWidth="1"/>
    <col min="1289" max="1289" width="11.5" style="3" customWidth="1"/>
    <col min="1290" max="1290" width="8.59765625" style="3" customWidth="1"/>
    <col min="1291" max="1291" width="7.5" style="3" customWidth="1"/>
    <col min="1292" max="1292" width="10.59765625" style="3" customWidth="1"/>
    <col min="1293" max="1535" width="8.796875" style="3"/>
    <col min="1536" max="1538" width="0" style="3" hidden="1" customWidth="1"/>
    <col min="1539" max="1539" width="21.796875" style="3" customWidth="1"/>
    <col min="1540" max="1540" width="13.69921875" style="3" customWidth="1"/>
    <col min="1541" max="1541" width="13.5" style="3" customWidth="1"/>
    <col min="1542" max="1542" width="8.69921875" style="3" customWidth="1"/>
    <col min="1543" max="1543" width="8.19921875" style="3" customWidth="1"/>
    <col min="1544" max="1544" width="7.796875" style="3" customWidth="1"/>
    <col min="1545" max="1545" width="11.5" style="3" customWidth="1"/>
    <col min="1546" max="1546" width="8.59765625" style="3" customWidth="1"/>
    <col min="1547" max="1547" width="7.5" style="3" customWidth="1"/>
    <col min="1548" max="1548" width="10.59765625" style="3" customWidth="1"/>
    <col min="1549" max="1791" width="8.796875" style="3"/>
    <col min="1792" max="1794" width="0" style="3" hidden="1" customWidth="1"/>
    <col min="1795" max="1795" width="21.796875" style="3" customWidth="1"/>
    <col min="1796" max="1796" width="13.69921875" style="3" customWidth="1"/>
    <col min="1797" max="1797" width="13.5" style="3" customWidth="1"/>
    <col min="1798" max="1798" width="8.69921875" style="3" customWidth="1"/>
    <col min="1799" max="1799" width="8.19921875" style="3" customWidth="1"/>
    <col min="1800" max="1800" width="7.796875" style="3" customWidth="1"/>
    <col min="1801" max="1801" width="11.5" style="3" customWidth="1"/>
    <col min="1802" max="1802" width="8.59765625" style="3" customWidth="1"/>
    <col min="1803" max="1803" width="7.5" style="3" customWidth="1"/>
    <col min="1804" max="1804" width="10.59765625" style="3" customWidth="1"/>
    <col min="1805" max="2047" width="8.796875" style="3"/>
    <col min="2048" max="2050" width="0" style="3" hidden="1" customWidth="1"/>
    <col min="2051" max="2051" width="21.796875" style="3" customWidth="1"/>
    <col min="2052" max="2052" width="13.69921875" style="3" customWidth="1"/>
    <col min="2053" max="2053" width="13.5" style="3" customWidth="1"/>
    <col min="2054" max="2054" width="8.69921875" style="3" customWidth="1"/>
    <col min="2055" max="2055" width="8.19921875" style="3" customWidth="1"/>
    <col min="2056" max="2056" width="7.796875" style="3" customWidth="1"/>
    <col min="2057" max="2057" width="11.5" style="3" customWidth="1"/>
    <col min="2058" max="2058" width="8.59765625" style="3" customWidth="1"/>
    <col min="2059" max="2059" width="7.5" style="3" customWidth="1"/>
    <col min="2060" max="2060" width="10.59765625" style="3" customWidth="1"/>
    <col min="2061" max="2303" width="8.796875" style="3"/>
    <col min="2304" max="2306" width="0" style="3" hidden="1" customWidth="1"/>
    <col min="2307" max="2307" width="21.796875" style="3" customWidth="1"/>
    <col min="2308" max="2308" width="13.69921875" style="3" customWidth="1"/>
    <col min="2309" max="2309" width="13.5" style="3" customWidth="1"/>
    <col min="2310" max="2310" width="8.69921875" style="3" customWidth="1"/>
    <col min="2311" max="2311" width="8.19921875" style="3" customWidth="1"/>
    <col min="2312" max="2312" width="7.796875" style="3" customWidth="1"/>
    <col min="2313" max="2313" width="11.5" style="3" customWidth="1"/>
    <col min="2314" max="2314" width="8.59765625" style="3" customWidth="1"/>
    <col min="2315" max="2315" width="7.5" style="3" customWidth="1"/>
    <col min="2316" max="2316" width="10.59765625" style="3" customWidth="1"/>
    <col min="2317" max="2559" width="8.796875" style="3"/>
    <col min="2560" max="2562" width="0" style="3" hidden="1" customWidth="1"/>
    <col min="2563" max="2563" width="21.796875" style="3" customWidth="1"/>
    <col min="2564" max="2564" width="13.69921875" style="3" customWidth="1"/>
    <col min="2565" max="2565" width="13.5" style="3" customWidth="1"/>
    <col min="2566" max="2566" width="8.69921875" style="3" customWidth="1"/>
    <col min="2567" max="2567" width="8.19921875" style="3" customWidth="1"/>
    <col min="2568" max="2568" width="7.796875" style="3" customWidth="1"/>
    <col min="2569" max="2569" width="11.5" style="3" customWidth="1"/>
    <col min="2570" max="2570" width="8.59765625" style="3" customWidth="1"/>
    <col min="2571" max="2571" width="7.5" style="3" customWidth="1"/>
    <col min="2572" max="2572" width="10.59765625" style="3" customWidth="1"/>
    <col min="2573" max="2815" width="8.796875" style="3"/>
    <col min="2816" max="2818" width="0" style="3" hidden="1" customWidth="1"/>
    <col min="2819" max="2819" width="21.796875" style="3" customWidth="1"/>
    <col min="2820" max="2820" width="13.69921875" style="3" customWidth="1"/>
    <col min="2821" max="2821" width="13.5" style="3" customWidth="1"/>
    <col min="2822" max="2822" width="8.69921875" style="3" customWidth="1"/>
    <col min="2823" max="2823" width="8.19921875" style="3" customWidth="1"/>
    <col min="2824" max="2824" width="7.796875" style="3" customWidth="1"/>
    <col min="2825" max="2825" width="11.5" style="3" customWidth="1"/>
    <col min="2826" max="2826" width="8.59765625" style="3" customWidth="1"/>
    <col min="2827" max="2827" width="7.5" style="3" customWidth="1"/>
    <col min="2828" max="2828" width="10.59765625" style="3" customWidth="1"/>
    <col min="2829" max="3071" width="8.796875" style="3"/>
    <col min="3072" max="3074" width="0" style="3" hidden="1" customWidth="1"/>
    <col min="3075" max="3075" width="21.796875" style="3" customWidth="1"/>
    <col min="3076" max="3076" width="13.69921875" style="3" customWidth="1"/>
    <col min="3077" max="3077" width="13.5" style="3" customWidth="1"/>
    <col min="3078" max="3078" width="8.69921875" style="3" customWidth="1"/>
    <col min="3079" max="3079" width="8.19921875" style="3" customWidth="1"/>
    <col min="3080" max="3080" width="7.796875" style="3" customWidth="1"/>
    <col min="3081" max="3081" width="11.5" style="3" customWidth="1"/>
    <col min="3082" max="3082" width="8.59765625" style="3" customWidth="1"/>
    <col min="3083" max="3083" width="7.5" style="3" customWidth="1"/>
    <col min="3084" max="3084" width="10.59765625" style="3" customWidth="1"/>
    <col min="3085" max="3327" width="8.796875" style="3"/>
    <col min="3328" max="3330" width="0" style="3" hidden="1" customWidth="1"/>
    <col min="3331" max="3331" width="21.796875" style="3" customWidth="1"/>
    <col min="3332" max="3332" width="13.69921875" style="3" customWidth="1"/>
    <col min="3333" max="3333" width="13.5" style="3" customWidth="1"/>
    <col min="3334" max="3334" width="8.69921875" style="3" customWidth="1"/>
    <col min="3335" max="3335" width="8.19921875" style="3" customWidth="1"/>
    <col min="3336" max="3336" width="7.796875" style="3" customWidth="1"/>
    <col min="3337" max="3337" width="11.5" style="3" customWidth="1"/>
    <col min="3338" max="3338" width="8.59765625" style="3" customWidth="1"/>
    <col min="3339" max="3339" width="7.5" style="3" customWidth="1"/>
    <col min="3340" max="3340" width="10.59765625" style="3" customWidth="1"/>
    <col min="3341" max="3583" width="8.796875" style="3"/>
    <col min="3584" max="3586" width="0" style="3" hidden="1" customWidth="1"/>
    <col min="3587" max="3587" width="21.796875" style="3" customWidth="1"/>
    <col min="3588" max="3588" width="13.69921875" style="3" customWidth="1"/>
    <col min="3589" max="3589" width="13.5" style="3" customWidth="1"/>
    <col min="3590" max="3590" width="8.69921875" style="3" customWidth="1"/>
    <col min="3591" max="3591" width="8.19921875" style="3" customWidth="1"/>
    <col min="3592" max="3592" width="7.796875" style="3" customWidth="1"/>
    <col min="3593" max="3593" width="11.5" style="3" customWidth="1"/>
    <col min="3594" max="3594" width="8.59765625" style="3" customWidth="1"/>
    <col min="3595" max="3595" width="7.5" style="3" customWidth="1"/>
    <col min="3596" max="3596" width="10.59765625" style="3" customWidth="1"/>
    <col min="3597" max="3839" width="8.796875" style="3"/>
    <col min="3840" max="3842" width="0" style="3" hidden="1" customWidth="1"/>
    <col min="3843" max="3843" width="21.796875" style="3" customWidth="1"/>
    <col min="3844" max="3844" width="13.69921875" style="3" customWidth="1"/>
    <col min="3845" max="3845" width="13.5" style="3" customWidth="1"/>
    <col min="3846" max="3846" width="8.69921875" style="3" customWidth="1"/>
    <col min="3847" max="3847" width="8.19921875" style="3" customWidth="1"/>
    <col min="3848" max="3848" width="7.796875" style="3" customWidth="1"/>
    <col min="3849" max="3849" width="11.5" style="3" customWidth="1"/>
    <col min="3850" max="3850" width="8.59765625" style="3" customWidth="1"/>
    <col min="3851" max="3851" width="7.5" style="3" customWidth="1"/>
    <col min="3852" max="3852" width="10.59765625" style="3" customWidth="1"/>
    <col min="3853" max="4095" width="8.796875" style="3"/>
    <col min="4096" max="4098" width="0" style="3" hidden="1" customWidth="1"/>
    <col min="4099" max="4099" width="21.796875" style="3" customWidth="1"/>
    <col min="4100" max="4100" width="13.69921875" style="3" customWidth="1"/>
    <col min="4101" max="4101" width="13.5" style="3" customWidth="1"/>
    <col min="4102" max="4102" width="8.69921875" style="3" customWidth="1"/>
    <col min="4103" max="4103" width="8.19921875" style="3" customWidth="1"/>
    <col min="4104" max="4104" width="7.796875" style="3" customWidth="1"/>
    <col min="4105" max="4105" width="11.5" style="3" customWidth="1"/>
    <col min="4106" max="4106" width="8.59765625" style="3" customWidth="1"/>
    <col min="4107" max="4107" width="7.5" style="3" customWidth="1"/>
    <col min="4108" max="4108" width="10.59765625" style="3" customWidth="1"/>
    <col min="4109" max="4351" width="8.796875" style="3"/>
    <col min="4352" max="4354" width="0" style="3" hidden="1" customWidth="1"/>
    <col min="4355" max="4355" width="21.796875" style="3" customWidth="1"/>
    <col min="4356" max="4356" width="13.69921875" style="3" customWidth="1"/>
    <col min="4357" max="4357" width="13.5" style="3" customWidth="1"/>
    <col min="4358" max="4358" width="8.69921875" style="3" customWidth="1"/>
    <col min="4359" max="4359" width="8.19921875" style="3" customWidth="1"/>
    <col min="4360" max="4360" width="7.796875" style="3" customWidth="1"/>
    <col min="4361" max="4361" width="11.5" style="3" customWidth="1"/>
    <col min="4362" max="4362" width="8.59765625" style="3" customWidth="1"/>
    <col min="4363" max="4363" width="7.5" style="3" customWidth="1"/>
    <col min="4364" max="4364" width="10.59765625" style="3" customWidth="1"/>
    <col min="4365" max="4607" width="8.796875" style="3"/>
    <col min="4608" max="4610" width="0" style="3" hidden="1" customWidth="1"/>
    <col min="4611" max="4611" width="21.796875" style="3" customWidth="1"/>
    <col min="4612" max="4612" width="13.69921875" style="3" customWidth="1"/>
    <col min="4613" max="4613" width="13.5" style="3" customWidth="1"/>
    <col min="4614" max="4614" width="8.69921875" style="3" customWidth="1"/>
    <col min="4615" max="4615" width="8.19921875" style="3" customWidth="1"/>
    <col min="4616" max="4616" width="7.796875" style="3" customWidth="1"/>
    <col min="4617" max="4617" width="11.5" style="3" customWidth="1"/>
    <col min="4618" max="4618" width="8.59765625" style="3" customWidth="1"/>
    <col min="4619" max="4619" width="7.5" style="3" customWidth="1"/>
    <col min="4620" max="4620" width="10.59765625" style="3" customWidth="1"/>
    <col min="4621" max="4863" width="8.796875" style="3"/>
    <col min="4864" max="4866" width="0" style="3" hidden="1" customWidth="1"/>
    <col min="4867" max="4867" width="21.796875" style="3" customWidth="1"/>
    <col min="4868" max="4868" width="13.69921875" style="3" customWidth="1"/>
    <col min="4869" max="4869" width="13.5" style="3" customWidth="1"/>
    <col min="4870" max="4870" width="8.69921875" style="3" customWidth="1"/>
    <col min="4871" max="4871" width="8.19921875" style="3" customWidth="1"/>
    <col min="4872" max="4872" width="7.796875" style="3" customWidth="1"/>
    <col min="4873" max="4873" width="11.5" style="3" customWidth="1"/>
    <col min="4874" max="4874" width="8.59765625" style="3" customWidth="1"/>
    <col min="4875" max="4875" width="7.5" style="3" customWidth="1"/>
    <col min="4876" max="4876" width="10.59765625" style="3" customWidth="1"/>
    <col min="4877" max="5119" width="8.796875" style="3"/>
    <col min="5120" max="5122" width="0" style="3" hidden="1" customWidth="1"/>
    <col min="5123" max="5123" width="21.796875" style="3" customWidth="1"/>
    <col min="5124" max="5124" width="13.69921875" style="3" customWidth="1"/>
    <col min="5125" max="5125" width="13.5" style="3" customWidth="1"/>
    <col min="5126" max="5126" width="8.69921875" style="3" customWidth="1"/>
    <col min="5127" max="5127" width="8.19921875" style="3" customWidth="1"/>
    <col min="5128" max="5128" width="7.796875" style="3" customWidth="1"/>
    <col min="5129" max="5129" width="11.5" style="3" customWidth="1"/>
    <col min="5130" max="5130" width="8.59765625" style="3" customWidth="1"/>
    <col min="5131" max="5131" width="7.5" style="3" customWidth="1"/>
    <col min="5132" max="5132" width="10.59765625" style="3" customWidth="1"/>
    <col min="5133" max="5375" width="8.796875" style="3"/>
    <col min="5376" max="5378" width="0" style="3" hidden="1" customWidth="1"/>
    <col min="5379" max="5379" width="21.796875" style="3" customWidth="1"/>
    <col min="5380" max="5380" width="13.69921875" style="3" customWidth="1"/>
    <col min="5381" max="5381" width="13.5" style="3" customWidth="1"/>
    <col min="5382" max="5382" width="8.69921875" style="3" customWidth="1"/>
    <col min="5383" max="5383" width="8.19921875" style="3" customWidth="1"/>
    <col min="5384" max="5384" width="7.796875" style="3" customWidth="1"/>
    <col min="5385" max="5385" width="11.5" style="3" customWidth="1"/>
    <col min="5386" max="5386" width="8.59765625" style="3" customWidth="1"/>
    <col min="5387" max="5387" width="7.5" style="3" customWidth="1"/>
    <col min="5388" max="5388" width="10.59765625" style="3" customWidth="1"/>
    <col min="5389" max="5631" width="8.796875" style="3"/>
    <col min="5632" max="5634" width="0" style="3" hidden="1" customWidth="1"/>
    <col min="5635" max="5635" width="21.796875" style="3" customWidth="1"/>
    <col min="5636" max="5636" width="13.69921875" style="3" customWidth="1"/>
    <col min="5637" max="5637" width="13.5" style="3" customWidth="1"/>
    <col min="5638" max="5638" width="8.69921875" style="3" customWidth="1"/>
    <col min="5639" max="5639" width="8.19921875" style="3" customWidth="1"/>
    <col min="5640" max="5640" width="7.796875" style="3" customWidth="1"/>
    <col min="5641" max="5641" width="11.5" style="3" customWidth="1"/>
    <col min="5642" max="5642" width="8.59765625" style="3" customWidth="1"/>
    <col min="5643" max="5643" width="7.5" style="3" customWidth="1"/>
    <col min="5644" max="5644" width="10.59765625" style="3" customWidth="1"/>
    <col min="5645" max="5887" width="8.796875" style="3"/>
    <col min="5888" max="5890" width="0" style="3" hidden="1" customWidth="1"/>
    <col min="5891" max="5891" width="21.796875" style="3" customWidth="1"/>
    <col min="5892" max="5892" width="13.69921875" style="3" customWidth="1"/>
    <col min="5893" max="5893" width="13.5" style="3" customWidth="1"/>
    <col min="5894" max="5894" width="8.69921875" style="3" customWidth="1"/>
    <col min="5895" max="5895" width="8.19921875" style="3" customWidth="1"/>
    <col min="5896" max="5896" width="7.796875" style="3" customWidth="1"/>
    <col min="5897" max="5897" width="11.5" style="3" customWidth="1"/>
    <col min="5898" max="5898" width="8.59765625" style="3" customWidth="1"/>
    <col min="5899" max="5899" width="7.5" style="3" customWidth="1"/>
    <col min="5900" max="5900" width="10.59765625" style="3" customWidth="1"/>
    <col min="5901" max="6143" width="8.796875" style="3"/>
    <col min="6144" max="6146" width="0" style="3" hidden="1" customWidth="1"/>
    <col min="6147" max="6147" width="21.796875" style="3" customWidth="1"/>
    <col min="6148" max="6148" width="13.69921875" style="3" customWidth="1"/>
    <col min="6149" max="6149" width="13.5" style="3" customWidth="1"/>
    <col min="6150" max="6150" width="8.69921875" style="3" customWidth="1"/>
    <col min="6151" max="6151" width="8.19921875" style="3" customWidth="1"/>
    <col min="6152" max="6152" width="7.796875" style="3" customWidth="1"/>
    <col min="6153" max="6153" width="11.5" style="3" customWidth="1"/>
    <col min="6154" max="6154" width="8.59765625" style="3" customWidth="1"/>
    <col min="6155" max="6155" width="7.5" style="3" customWidth="1"/>
    <col min="6156" max="6156" width="10.59765625" style="3" customWidth="1"/>
    <col min="6157" max="6399" width="8.796875" style="3"/>
    <col min="6400" max="6402" width="0" style="3" hidden="1" customWidth="1"/>
    <col min="6403" max="6403" width="21.796875" style="3" customWidth="1"/>
    <col min="6404" max="6404" width="13.69921875" style="3" customWidth="1"/>
    <col min="6405" max="6405" width="13.5" style="3" customWidth="1"/>
    <col min="6406" max="6406" width="8.69921875" style="3" customWidth="1"/>
    <col min="6407" max="6407" width="8.19921875" style="3" customWidth="1"/>
    <col min="6408" max="6408" width="7.796875" style="3" customWidth="1"/>
    <col min="6409" max="6409" width="11.5" style="3" customWidth="1"/>
    <col min="6410" max="6410" width="8.59765625" style="3" customWidth="1"/>
    <col min="6411" max="6411" width="7.5" style="3" customWidth="1"/>
    <col min="6412" max="6412" width="10.59765625" style="3" customWidth="1"/>
    <col min="6413" max="6655" width="8.796875" style="3"/>
    <col min="6656" max="6658" width="0" style="3" hidden="1" customWidth="1"/>
    <col min="6659" max="6659" width="21.796875" style="3" customWidth="1"/>
    <col min="6660" max="6660" width="13.69921875" style="3" customWidth="1"/>
    <col min="6661" max="6661" width="13.5" style="3" customWidth="1"/>
    <col min="6662" max="6662" width="8.69921875" style="3" customWidth="1"/>
    <col min="6663" max="6663" width="8.19921875" style="3" customWidth="1"/>
    <col min="6664" max="6664" width="7.796875" style="3" customWidth="1"/>
    <col min="6665" max="6665" width="11.5" style="3" customWidth="1"/>
    <col min="6666" max="6666" width="8.59765625" style="3" customWidth="1"/>
    <col min="6667" max="6667" width="7.5" style="3" customWidth="1"/>
    <col min="6668" max="6668" width="10.59765625" style="3" customWidth="1"/>
    <col min="6669" max="6911" width="8.796875" style="3"/>
    <col min="6912" max="6914" width="0" style="3" hidden="1" customWidth="1"/>
    <col min="6915" max="6915" width="21.796875" style="3" customWidth="1"/>
    <col min="6916" max="6916" width="13.69921875" style="3" customWidth="1"/>
    <col min="6917" max="6917" width="13.5" style="3" customWidth="1"/>
    <col min="6918" max="6918" width="8.69921875" style="3" customWidth="1"/>
    <col min="6919" max="6919" width="8.19921875" style="3" customWidth="1"/>
    <col min="6920" max="6920" width="7.796875" style="3" customWidth="1"/>
    <col min="6921" max="6921" width="11.5" style="3" customWidth="1"/>
    <col min="6922" max="6922" width="8.59765625" style="3" customWidth="1"/>
    <col min="6923" max="6923" width="7.5" style="3" customWidth="1"/>
    <col min="6924" max="6924" width="10.59765625" style="3" customWidth="1"/>
    <col min="6925" max="7167" width="8.796875" style="3"/>
    <col min="7168" max="7170" width="0" style="3" hidden="1" customWidth="1"/>
    <col min="7171" max="7171" width="21.796875" style="3" customWidth="1"/>
    <col min="7172" max="7172" width="13.69921875" style="3" customWidth="1"/>
    <col min="7173" max="7173" width="13.5" style="3" customWidth="1"/>
    <col min="7174" max="7174" width="8.69921875" style="3" customWidth="1"/>
    <col min="7175" max="7175" width="8.19921875" style="3" customWidth="1"/>
    <col min="7176" max="7176" width="7.796875" style="3" customWidth="1"/>
    <col min="7177" max="7177" width="11.5" style="3" customWidth="1"/>
    <col min="7178" max="7178" width="8.59765625" style="3" customWidth="1"/>
    <col min="7179" max="7179" width="7.5" style="3" customWidth="1"/>
    <col min="7180" max="7180" width="10.59765625" style="3" customWidth="1"/>
    <col min="7181" max="7423" width="8.796875" style="3"/>
    <col min="7424" max="7426" width="0" style="3" hidden="1" customWidth="1"/>
    <col min="7427" max="7427" width="21.796875" style="3" customWidth="1"/>
    <col min="7428" max="7428" width="13.69921875" style="3" customWidth="1"/>
    <col min="7429" max="7429" width="13.5" style="3" customWidth="1"/>
    <col min="7430" max="7430" width="8.69921875" style="3" customWidth="1"/>
    <col min="7431" max="7431" width="8.19921875" style="3" customWidth="1"/>
    <col min="7432" max="7432" width="7.796875" style="3" customWidth="1"/>
    <col min="7433" max="7433" width="11.5" style="3" customWidth="1"/>
    <col min="7434" max="7434" width="8.59765625" style="3" customWidth="1"/>
    <col min="7435" max="7435" width="7.5" style="3" customWidth="1"/>
    <col min="7436" max="7436" width="10.59765625" style="3" customWidth="1"/>
    <col min="7437" max="7679" width="8.796875" style="3"/>
    <col min="7680" max="7682" width="0" style="3" hidden="1" customWidth="1"/>
    <col min="7683" max="7683" width="21.796875" style="3" customWidth="1"/>
    <col min="7684" max="7684" width="13.69921875" style="3" customWidth="1"/>
    <col min="7685" max="7685" width="13.5" style="3" customWidth="1"/>
    <col min="7686" max="7686" width="8.69921875" style="3" customWidth="1"/>
    <col min="7687" max="7687" width="8.19921875" style="3" customWidth="1"/>
    <col min="7688" max="7688" width="7.796875" style="3" customWidth="1"/>
    <col min="7689" max="7689" width="11.5" style="3" customWidth="1"/>
    <col min="7690" max="7690" width="8.59765625" style="3" customWidth="1"/>
    <col min="7691" max="7691" width="7.5" style="3" customWidth="1"/>
    <col min="7692" max="7692" width="10.59765625" style="3" customWidth="1"/>
    <col min="7693" max="7935" width="8.796875" style="3"/>
    <col min="7936" max="7938" width="0" style="3" hidden="1" customWidth="1"/>
    <col min="7939" max="7939" width="21.796875" style="3" customWidth="1"/>
    <col min="7940" max="7940" width="13.69921875" style="3" customWidth="1"/>
    <col min="7941" max="7941" width="13.5" style="3" customWidth="1"/>
    <col min="7942" max="7942" width="8.69921875" style="3" customWidth="1"/>
    <col min="7943" max="7943" width="8.19921875" style="3" customWidth="1"/>
    <col min="7944" max="7944" width="7.796875" style="3" customWidth="1"/>
    <col min="7945" max="7945" width="11.5" style="3" customWidth="1"/>
    <col min="7946" max="7946" width="8.59765625" style="3" customWidth="1"/>
    <col min="7947" max="7947" width="7.5" style="3" customWidth="1"/>
    <col min="7948" max="7948" width="10.59765625" style="3" customWidth="1"/>
    <col min="7949" max="8191" width="8.796875" style="3"/>
    <col min="8192" max="8194" width="0" style="3" hidden="1" customWidth="1"/>
    <col min="8195" max="8195" width="21.796875" style="3" customWidth="1"/>
    <col min="8196" max="8196" width="13.69921875" style="3" customWidth="1"/>
    <col min="8197" max="8197" width="13.5" style="3" customWidth="1"/>
    <col min="8198" max="8198" width="8.69921875" style="3" customWidth="1"/>
    <col min="8199" max="8199" width="8.19921875" style="3" customWidth="1"/>
    <col min="8200" max="8200" width="7.796875" style="3" customWidth="1"/>
    <col min="8201" max="8201" width="11.5" style="3" customWidth="1"/>
    <col min="8202" max="8202" width="8.59765625" style="3" customWidth="1"/>
    <col min="8203" max="8203" width="7.5" style="3" customWidth="1"/>
    <col min="8204" max="8204" width="10.59765625" style="3" customWidth="1"/>
    <col min="8205" max="8447" width="8.796875" style="3"/>
    <col min="8448" max="8450" width="0" style="3" hidden="1" customWidth="1"/>
    <col min="8451" max="8451" width="21.796875" style="3" customWidth="1"/>
    <col min="8452" max="8452" width="13.69921875" style="3" customWidth="1"/>
    <col min="8453" max="8453" width="13.5" style="3" customWidth="1"/>
    <col min="8454" max="8454" width="8.69921875" style="3" customWidth="1"/>
    <col min="8455" max="8455" width="8.19921875" style="3" customWidth="1"/>
    <col min="8456" max="8456" width="7.796875" style="3" customWidth="1"/>
    <col min="8457" max="8457" width="11.5" style="3" customWidth="1"/>
    <col min="8458" max="8458" width="8.59765625" style="3" customWidth="1"/>
    <col min="8459" max="8459" width="7.5" style="3" customWidth="1"/>
    <col min="8460" max="8460" width="10.59765625" style="3" customWidth="1"/>
    <col min="8461" max="8703" width="8.796875" style="3"/>
    <col min="8704" max="8706" width="0" style="3" hidden="1" customWidth="1"/>
    <col min="8707" max="8707" width="21.796875" style="3" customWidth="1"/>
    <col min="8708" max="8708" width="13.69921875" style="3" customWidth="1"/>
    <col min="8709" max="8709" width="13.5" style="3" customWidth="1"/>
    <col min="8710" max="8710" width="8.69921875" style="3" customWidth="1"/>
    <col min="8711" max="8711" width="8.19921875" style="3" customWidth="1"/>
    <col min="8712" max="8712" width="7.796875" style="3" customWidth="1"/>
    <col min="8713" max="8713" width="11.5" style="3" customWidth="1"/>
    <col min="8714" max="8714" width="8.59765625" style="3" customWidth="1"/>
    <col min="8715" max="8715" width="7.5" style="3" customWidth="1"/>
    <col min="8716" max="8716" width="10.59765625" style="3" customWidth="1"/>
    <col min="8717" max="8959" width="8.796875" style="3"/>
    <col min="8960" max="8962" width="0" style="3" hidden="1" customWidth="1"/>
    <col min="8963" max="8963" width="21.796875" style="3" customWidth="1"/>
    <col min="8964" max="8964" width="13.69921875" style="3" customWidth="1"/>
    <col min="8965" max="8965" width="13.5" style="3" customWidth="1"/>
    <col min="8966" max="8966" width="8.69921875" style="3" customWidth="1"/>
    <col min="8967" max="8967" width="8.19921875" style="3" customWidth="1"/>
    <col min="8968" max="8968" width="7.796875" style="3" customWidth="1"/>
    <col min="8969" max="8969" width="11.5" style="3" customWidth="1"/>
    <col min="8970" max="8970" width="8.59765625" style="3" customWidth="1"/>
    <col min="8971" max="8971" width="7.5" style="3" customWidth="1"/>
    <col min="8972" max="8972" width="10.59765625" style="3" customWidth="1"/>
    <col min="8973" max="9215" width="8.796875" style="3"/>
    <col min="9216" max="9218" width="0" style="3" hidden="1" customWidth="1"/>
    <col min="9219" max="9219" width="21.796875" style="3" customWidth="1"/>
    <col min="9220" max="9220" width="13.69921875" style="3" customWidth="1"/>
    <col min="9221" max="9221" width="13.5" style="3" customWidth="1"/>
    <col min="9222" max="9222" width="8.69921875" style="3" customWidth="1"/>
    <col min="9223" max="9223" width="8.19921875" style="3" customWidth="1"/>
    <col min="9224" max="9224" width="7.796875" style="3" customWidth="1"/>
    <col min="9225" max="9225" width="11.5" style="3" customWidth="1"/>
    <col min="9226" max="9226" width="8.59765625" style="3" customWidth="1"/>
    <col min="9227" max="9227" width="7.5" style="3" customWidth="1"/>
    <col min="9228" max="9228" width="10.59765625" style="3" customWidth="1"/>
    <col min="9229" max="9471" width="8.796875" style="3"/>
    <col min="9472" max="9474" width="0" style="3" hidden="1" customWidth="1"/>
    <col min="9475" max="9475" width="21.796875" style="3" customWidth="1"/>
    <col min="9476" max="9476" width="13.69921875" style="3" customWidth="1"/>
    <col min="9477" max="9477" width="13.5" style="3" customWidth="1"/>
    <col min="9478" max="9478" width="8.69921875" style="3" customWidth="1"/>
    <col min="9479" max="9479" width="8.19921875" style="3" customWidth="1"/>
    <col min="9480" max="9480" width="7.796875" style="3" customWidth="1"/>
    <col min="9481" max="9481" width="11.5" style="3" customWidth="1"/>
    <col min="9482" max="9482" width="8.59765625" style="3" customWidth="1"/>
    <col min="9483" max="9483" width="7.5" style="3" customWidth="1"/>
    <col min="9484" max="9484" width="10.59765625" style="3" customWidth="1"/>
    <col min="9485" max="9727" width="8.796875" style="3"/>
    <col min="9728" max="9730" width="0" style="3" hidden="1" customWidth="1"/>
    <col min="9731" max="9731" width="21.796875" style="3" customWidth="1"/>
    <col min="9732" max="9732" width="13.69921875" style="3" customWidth="1"/>
    <col min="9733" max="9733" width="13.5" style="3" customWidth="1"/>
    <col min="9734" max="9734" width="8.69921875" style="3" customWidth="1"/>
    <col min="9735" max="9735" width="8.19921875" style="3" customWidth="1"/>
    <col min="9736" max="9736" width="7.796875" style="3" customWidth="1"/>
    <col min="9737" max="9737" width="11.5" style="3" customWidth="1"/>
    <col min="9738" max="9738" width="8.59765625" style="3" customWidth="1"/>
    <col min="9739" max="9739" width="7.5" style="3" customWidth="1"/>
    <col min="9740" max="9740" width="10.59765625" style="3" customWidth="1"/>
    <col min="9741" max="9983" width="8.796875" style="3"/>
    <col min="9984" max="9986" width="0" style="3" hidden="1" customWidth="1"/>
    <col min="9987" max="9987" width="21.796875" style="3" customWidth="1"/>
    <col min="9988" max="9988" width="13.69921875" style="3" customWidth="1"/>
    <col min="9989" max="9989" width="13.5" style="3" customWidth="1"/>
    <col min="9990" max="9990" width="8.69921875" style="3" customWidth="1"/>
    <col min="9991" max="9991" width="8.19921875" style="3" customWidth="1"/>
    <col min="9992" max="9992" width="7.796875" style="3" customWidth="1"/>
    <col min="9993" max="9993" width="11.5" style="3" customWidth="1"/>
    <col min="9994" max="9994" width="8.59765625" style="3" customWidth="1"/>
    <col min="9995" max="9995" width="7.5" style="3" customWidth="1"/>
    <col min="9996" max="9996" width="10.59765625" style="3" customWidth="1"/>
    <col min="9997" max="10239" width="8.796875" style="3"/>
    <col min="10240" max="10242" width="0" style="3" hidden="1" customWidth="1"/>
    <col min="10243" max="10243" width="21.796875" style="3" customWidth="1"/>
    <col min="10244" max="10244" width="13.69921875" style="3" customWidth="1"/>
    <col min="10245" max="10245" width="13.5" style="3" customWidth="1"/>
    <col min="10246" max="10246" width="8.69921875" style="3" customWidth="1"/>
    <col min="10247" max="10247" width="8.19921875" style="3" customWidth="1"/>
    <col min="10248" max="10248" width="7.796875" style="3" customWidth="1"/>
    <col min="10249" max="10249" width="11.5" style="3" customWidth="1"/>
    <col min="10250" max="10250" width="8.59765625" style="3" customWidth="1"/>
    <col min="10251" max="10251" width="7.5" style="3" customWidth="1"/>
    <col min="10252" max="10252" width="10.59765625" style="3" customWidth="1"/>
    <col min="10253" max="10495" width="8.796875" style="3"/>
    <col min="10496" max="10498" width="0" style="3" hidden="1" customWidth="1"/>
    <col min="10499" max="10499" width="21.796875" style="3" customWidth="1"/>
    <col min="10500" max="10500" width="13.69921875" style="3" customWidth="1"/>
    <col min="10501" max="10501" width="13.5" style="3" customWidth="1"/>
    <col min="10502" max="10502" width="8.69921875" style="3" customWidth="1"/>
    <col min="10503" max="10503" width="8.19921875" style="3" customWidth="1"/>
    <col min="10504" max="10504" width="7.796875" style="3" customWidth="1"/>
    <col min="10505" max="10505" width="11.5" style="3" customWidth="1"/>
    <col min="10506" max="10506" width="8.59765625" style="3" customWidth="1"/>
    <col min="10507" max="10507" width="7.5" style="3" customWidth="1"/>
    <col min="10508" max="10508" width="10.59765625" style="3" customWidth="1"/>
    <col min="10509" max="10751" width="8.796875" style="3"/>
    <col min="10752" max="10754" width="0" style="3" hidden="1" customWidth="1"/>
    <col min="10755" max="10755" width="21.796875" style="3" customWidth="1"/>
    <col min="10756" max="10756" width="13.69921875" style="3" customWidth="1"/>
    <col min="10757" max="10757" width="13.5" style="3" customWidth="1"/>
    <col min="10758" max="10758" width="8.69921875" style="3" customWidth="1"/>
    <col min="10759" max="10759" width="8.19921875" style="3" customWidth="1"/>
    <col min="10760" max="10760" width="7.796875" style="3" customWidth="1"/>
    <col min="10761" max="10761" width="11.5" style="3" customWidth="1"/>
    <col min="10762" max="10762" width="8.59765625" style="3" customWidth="1"/>
    <col min="10763" max="10763" width="7.5" style="3" customWidth="1"/>
    <col min="10764" max="10764" width="10.59765625" style="3" customWidth="1"/>
    <col min="10765" max="11007" width="8.796875" style="3"/>
    <col min="11008" max="11010" width="0" style="3" hidden="1" customWidth="1"/>
    <col min="11011" max="11011" width="21.796875" style="3" customWidth="1"/>
    <col min="11012" max="11012" width="13.69921875" style="3" customWidth="1"/>
    <col min="11013" max="11013" width="13.5" style="3" customWidth="1"/>
    <col min="11014" max="11014" width="8.69921875" style="3" customWidth="1"/>
    <col min="11015" max="11015" width="8.19921875" style="3" customWidth="1"/>
    <col min="11016" max="11016" width="7.796875" style="3" customWidth="1"/>
    <col min="11017" max="11017" width="11.5" style="3" customWidth="1"/>
    <col min="11018" max="11018" width="8.59765625" style="3" customWidth="1"/>
    <col min="11019" max="11019" width="7.5" style="3" customWidth="1"/>
    <col min="11020" max="11020" width="10.59765625" style="3" customWidth="1"/>
    <col min="11021" max="11263" width="8.796875" style="3"/>
    <col min="11264" max="11266" width="0" style="3" hidden="1" customWidth="1"/>
    <col min="11267" max="11267" width="21.796875" style="3" customWidth="1"/>
    <col min="11268" max="11268" width="13.69921875" style="3" customWidth="1"/>
    <col min="11269" max="11269" width="13.5" style="3" customWidth="1"/>
    <col min="11270" max="11270" width="8.69921875" style="3" customWidth="1"/>
    <col min="11271" max="11271" width="8.19921875" style="3" customWidth="1"/>
    <col min="11272" max="11272" width="7.796875" style="3" customWidth="1"/>
    <col min="11273" max="11273" width="11.5" style="3" customWidth="1"/>
    <col min="11274" max="11274" width="8.59765625" style="3" customWidth="1"/>
    <col min="11275" max="11275" width="7.5" style="3" customWidth="1"/>
    <col min="11276" max="11276" width="10.59765625" style="3" customWidth="1"/>
    <col min="11277" max="11519" width="8.796875" style="3"/>
    <col min="11520" max="11522" width="0" style="3" hidden="1" customWidth="1"/>
    <col min="11523" max="11523" width="21.796875" style="3" customWidth="1"/>
    <col min="11524" max="11524" width="13.69921875" style="3" customWidth="1"/>
    <col min="11525" max="11525" width="13.5" style="3" customWidth="1"/>
    <col min="11526" max="11526" width="8.69921875" style="3" customWidth="1"/>
    <col min="11527" max="11527" width="8.19921875" style="3" customWidth="1"/>
    <col min="11528" max="11528" width="7.796875" style="3" customWidth="1"/>
    <col min="11529" max="11529" width="11.5" style="3" customWidth="1"/>
    <col min="11530" max="11530" width="8.59765625" style="3" customWidth="1"/>
    <col min="11531" max="11531" width="7.5" style="3" customWidth="1"/>
    <col min="11532" max="11532" width="10.59765625" style="3" customWidth="1"/>
    <col min="11533" max="11775" width="8.796875" style="3"/>
    <col min="11776" max="11778" width="0" style="3" hidden="1" customWidth="1"/>
    <col min="11779" max="11779" width="21.796875" style="3" customWidth="1"/>
    <col min="11780" max="11780" width="13.69921875" style="3" customWidth="1"/>
    <col min="11781" max="11781" width="13.5" style="3" customWidth="1"/>
    <col min="11782" max="11782" width="8.69921875" style="3" customWidth="1"/>
    <col min="11783" max="11783" width="8.19921875" style="3" customWidth="1"/>
    <col min="11784" max="11784" width="7.796875" style="3" customWidth="1"/>
    <col min="11785" max="11785" width="11.5" style="3" customWidth="1"/>
    <col min="11786" max="11786" width="8.59765625" style="3" customWidth="1"/>
    <col min="11787" max="11787" width="7.5" style="3" customWidth="1"/>
    <col min="11788" max="11788" width="10.59765625" style="3" customWidth="1"/>
    <col min="11789" max="12031" width="8.796875" style="3"/>
    <col min="12032" max="12034" width="0" style="3" hidden="1" customWidth="1"/>
    <col min="12035" max="12035" width="21.796875" style="3" customWidth="1"/>
    <col min="12036" max="12036" width="13.69921875" style="3" customWidth="1"/>
    <col min="12037" max="12037" width="13.5" style="3" customWidth="1"/>
    <col min="12038" max="12038" width="8.69921875" style="3" customWidth="1"/>
    <col min="12039" max="12039" width="8.19921875" style="3" customWidth="1"/>
    <col min="12040" max="12040" width="7.796875" style="3" customWidth="1"/>
    <col min="12041" max="12041" width="11.5" style="3" customWidth="1"/>
    <col min="12042" max="12042" width="8.59765625" style="3" customWidth="1"/>
    <col min="12043" max="12043" width="7.5" style="3" customWidth="1"/>
    <col min="12044" max="12044" width="10.59765625" style="3" customWidth="1"/>
    <col min="12045" max="12287" width="8.796875" style="3"/>
    <col min="12288" max="12290" width="0" style="3" hidden="1" customWidth="1"/>
    <col min="12291" max="12291" width="21.796875" style="3" customWidth="1"/>
    <col min="12292" max="12292" width="13.69921875" style="3" customWidth="1"/>
    <col min="12293" max="12293" width="13.5" style="3" customWidth="1"/>
    <col min="12294" max="12294" width="8.69921875" style="3" customWidth="1"/>
    <col min="12295" max="12295" width="8.19921875" style="3" customWidth="1"/>
    <col min="12296" max="12296" width="7.796875" style="3" customWidth="1"/>
    <col min="12297" max="12297" width="11.5" style="3" customWidth="1"/>
    <col min="12298" max="12298" width="8.59765625" style="3" customWidth="1"/>
    <col min="12299" max="12299" width="7.5" style="3" customWidth="1"/>
    <col min="12300" max="12300" width="10.59765625" style="3" customWidth="1"/>
    <col min="12301" max="12543" width="8.796875" style="3"/>
    <col min="12544" max="12546" width="0" style="3" hidden="1" customWidth="1"/>
    <col min="12547" max="12547" width="21.796875" style="3" customWidth="1"/>
    <col min="12548" max="12548" width="13.69921875" style="3" customWidth="1"/>
    <col min="12549" max="12549" width="13.5" style="3" customWidth="1"/>
    <col min="12550" max="12550" width="8.69921875" style="3" customWidth="1"/>
    <col min="12551" max="12551" width="8.19921875" style="3" customWidth="1"/>
    <col min="12552" max="12552" width="7.796875" style="3" customWidth="1"/>
    <col min="12553" max="12553" width="11.5" style="3" customWidth="1"/>
    <col min="12554" max="12554" width="8.59765625" style="3" customWidth="1"/>
    <col min="12555" max="12555" width="7.5" style="3" customWidth="1"/>
    <col min="12556" max="12556" width="10.59765625" style="3" customWidth="1"/>
    <col min="12557" max="12799" width="8.796875" style="3"/>
    <col min="12800" max="12802" width="0" style="3" hidden="1" customWidth="1"/>
    <col min="12803" max="12803" width="21.796875" style="3" customWidth="1"/>
    <col min="12804" max="12804" width="13.69921875" style="3" customWidth="1"/>
    <col min="12805" max="12805" width="13.5" style="3" customWidth="1"/>
    <col min="12806" max="12806" width="8.69921875" style="3" customWidth="1"/>
    <col min="12807" max="12807" width="8.19921875" style="3" customWidth="1"/>
    <col min="12808" max="12808" width="7.796875" style="3" customWidth="1"/>
    <col min="12809" max="12809" width="11.5" style="3" customWidth="1"/>
    <col min="12810" max="12810" width="8.59765625" style="3" customWidth="1"/>
    <col min="12811" max="12811" width="7.5" style="3" customWidth="1"/>
    <col min="12812" max="12812" width="10.59765625" style="3" customWidth="1"/>
    <col min="12813" max="13055" width="8.796875" style="3"/>
    <col min="13056" max="13058" width="0" style="3" hidden="1" customWidth="1"/>
    <col min="13059" max="13059" width="21.796875" style="3" customWidth="1"/>
    <col min="13060" max="13060" width="13.69921875" style="3" customWidth="1"/>
    <col min="13061" max="13061" width="13.5" style="3" customWidth="1"/>
    <col min="13062" max="13062" width="8.69921875" style="3" customWidth="1"/>
    <col min="13063" max="13063" width="8.19921875" style="3" customWidth="1"/>
    <col min="13064" max="13064" width="7.796875" style="3" customWidth="1"/>
    <col min="13065" max="13065" width="11.5" style="3" customWidth="1"/>
    <col min="13066" max="13066" width="8.59765625" style="3" customWidth="1"/>
    <col min="13067" max="13067" width="7.5" style="3" customWidth="1"/>
    <col min="13068" max="13068" width="10.59765625" style="3" customWidth="1"/>
    <col min="13069" max="13311" width="8.796875" style="3"/>
    <col min="13312" max="13314" width="0" style="3" hidden="1" customWidth="1"/>
    <col min="13315" max="13315" width="21.796875" style="3" customWidth="1"/>
    <col min="13316" max="13316" width="13.69921875" style="3" customWidth="1"/>
    <col min="13317" max="13317" width="13.5" style="3" customWidth="1"/>
    <col min="13318" max="13318" width="8.69921875" style="3" customWidth="1"/>
    <col min="13319" max="13319" width="8.19921875" style="3" customWidth="1"/>
    <col min="13320" max="13320" width="7.796875" style="3" customWidth="1"/>
    <col min="13321" max="13321" width="11.5" style="3" customWidth="1"/>
    <col min="13322" max="13322" width="8.59765625" style="3" customWidth="1"/>
    <col min="13323" max="13323" width="7.5" style="3" customWidth="1"/>
    <col min="13324" max="13324" width="10.59765625" style="3" customWidth="1"/>
    <col min="13325" max="13567" width="8.796875" style="3"/>
    <col min="13568" max="13570" width="0" style="3" hidden="1" customWidth="1"/>
    <col min="13571" max="13571" width="21.796875" style="3" customWidth="1"/>
    <col min="13572" max="13572" width="13.69921875" style="3" customWidth="1"/>
    <col min="13573" max="13573" width="13.5" style="3" customWidth="1"/>
    <col min="13574" max="13574" width="8.69921875" style="3" customWidth="1"/>
    <col min="13575" max="13575" width="8.19921875" style="3" customWidth="1"/>
    <col min="13576" max="13576" width="7.796875" style="3" customWidth="1"/>
    <col min="13577" max="13577" width="11.5" style="3" customWidth="1"/>
    <col min="13578" max="13578" width="8.59765625" style="3" customWidth="1"/>
    <col min="13579" max="13579" width="7.5" style="3" customWidth="1"/>
    <col min="13580" max="13580" width="10.59765625" style="3" customWidth="1"/>
    <col min="13581" max="13823" width="8.796875" style="3"/>
    <col min="13824" max="13826" width="0" style="3" hidden="1" customWidth="1"/>
    <col min="13827" max="13827" width="21.796875" style="3" customWidth="1"/>
    <col min="13828" max="13828" width="13.69921875" style="3" customWidth="1"/>
    <col min="13829" max="13829" width="13.5" style="3" customWidth="1"/>
    <col min="13830" max="13830" width="8.69921875" style="3" customWidth="1"/>
    <col min="13831" max="13831" width="8.19921875" style="3" customWidth="1"/>
    <col min="13832" max="13832" width="7.796875" style="3" customWidth="1"/>
    <col min="13833" max="13833" width="11.5" style="3" customWidth="1"/>
    <col min="13834" max="13834" width="8.59765625" style="3" customWidth="1"/>
    <col min="13835" max="13835" width="7.5" style="3" customWidth="1"/>
    <col min="13836" max="13836" width="10.59765625" style="3" customWidth="1"/>
    <col min="13837" max="14079" width="8.796875" style="3"/>
    <col min="14080" max="14082" width="0" style="3" hidden="1" customWidth="1"/>
    <col min="14083" max="14083" width="21.796875" style="3" customWidth="1"/>
    <col min="14084" max="14084" width="13.69921875" style="3" customWidth="1"/>
    <col min="14085" max="14085" width="13.5" style="3" customWidth="1"/>
    <col min="14086" max="14086" width="8.69921875" style="3" customWidth="1"/>
    <col min="14087" max="14087" width="8.19921875" style="3" customWidth="1"/>
    <col min="14088" max="14088" width="7.796875" style="3" customWidth="1"/>
    <col min="14089" max="14089" width="11.5" style="3" customWidth="1"/>
    <col min="14090" max="14090" width="8.59765625" style="3" customWidth="1"/>
    <col min="14091" max="14091" width="7.5" style="3" customWidth="1"/>
    <col min="14092" max="14092" width="10.59765625" style="3" customWidth="1"/>
    <col min="14093" max="14335" width="8.796875" style="3"/>
    <col min="14336" max="14338" width="0" style="3" hidden="1" customWidth="1"/>
    <col min="14339" max="14339" width="21.796875" style="3" customWidth="1"/>
    <col min="14340" max="14340" width="13.69921875" style="3" customWidth="1"/>
    <col min="14341" max="14341" width="13.5" style="3" customWidth="1"/>
    <col min="14342" max="14342" width="8.69921875" style="3" customWidth="1"/>
    <col min="14343" max="14343" width="8.19921875" style="3" customWidth="1"/>
    <col min="14344" max="14344" width="7.796875" style="3" customWidth="1"/>
    <col min="14345" max="14345" width="11.5" style="3" customWidth="1"/>
    <col min="14346" max="14346" width="8.59765625" style="3" customWidth="1"/>
    <col min="14347" max="14347" width="7.5" style="3" customWidth="1"/>
    <col min="14348" max="14348" width="10.59765625" style="3" customWidth="1"/>
    <col min="14349" max="14591" width="8.796875" style="3"/>
    <col min="14592" max="14594" width="0" style="3" hidden="1" customWidth="1"/>
    <col min="14595" max="14595" width="21.796875" style="3" customWidth="1"/>
    <col min="14596" max="14596" width="13.69921875" style="3" customWidth="1"/>
    <col min="14597" max="14597" width="13.5" style="3" customWidth="1"/>
    <col min="14598" max="14598" width="8.69921875" style="3" customWidth="1"/>
    <col min="14599" max="14599" width="8.19921875" style="3" customWidth="1"/>
    <col min="14600" max="14600" width="7.796875" style="3" customWidth="1"/>
    <col min="14601" max="14601" width="11.5" style="3" customWidth="1"/>
    <col min="14602" max="14602" width="8.59765625" style="3" customWidth="1"/>
    <col min="14603" max="14603" width="7.5" style="3" customWidth="1"/>
    <col min="14604" max="14604" width="10.59765625" style="3" customWidth="1"/>
    <col min="14605" max="14847" width="8.796875" style="3"/>
    <col min="14848" max="14850" width="0" style="3" hidden="1" customWidth="1"/>
    <col min="14851" max="14851" width="21.796875" style="3" customWidth="1"/>
    <col min="14852" max="14852" width="13.69921875" style="3" customWidth="1"/>
    <col min="14853" max="14853" width="13.5" style="3" customWidth="1"/>
    <col min="14854" max="14854" width="8.69921875" style="3" customWidth="1"/>
    <col min="14855" max="14855" width="8.19921875" style="3" customWidth="1"/>
    <col min="14856" max="14856" width="7.796875" style="3" customWidth="1"/>
    <col min="14857" max="14857" width="11.5" style="3" customWidth="1"/>
    <col min="14858" max="14858" width="8.59765625" style="3" customWidth="1"/>
    <col min="14859" max="14859" width="7.5" style="3" customWidth="1"/>
    <col min="14860" max="14860" width="10.59765625" style="3" customWidth="1"/>
    <col min="14861" max="15103" width="8.796875" style="3"/>
    <col min="15104" max="15106" width="0" style="3" hidden="1" customWidth="1"/>
    <col min="15107" max="15107" width="21.796875" style="3" customWidth="1"/>
    <col min="15108" max="15108" width="13.69921875" style="3" customWidth="1"/>
    <col min="15109" max="15109" width="13.5" style="3" customWidth="1"/>
    <col min="15110" max="15110" width="8.69921875" style="3" customWidth="1"/>
    <col min="15111" max="15111" width="8.19921875" style="3" customWidth="1"/>
    <col min="15112" max="15112" width="7.796875" style="3" customWidth="1"/>
    <col min="15113" max="15113" width="11.5" style="3" customWidth="1"/>
    <col min="15114" max="15114" width="8.59765625" style="3" customWidth="1"/>
    <col min="15115" max="15115" width="7.5" style="3" customWidth="1"/>
    <col min="15116" max="15116" width="10.59765625" style="3" customWidth="1"/>
    <col min="15117" max="15359" width="8.796875" style="3"/>
    <col min="15360" max="15362" width="0" style="3" hidden="1" customWidth="1"/>
    <col min="15363" max="15363" width="21.796875" style="3" customWidth="1"/>
    <col min="15364" max="15364" width="13.69921875" style="3" customWidth="1"/>
    <col min="15365" max="15365" width="13.5" style="3" customWidth="1"/>
    <col min="15366" max="15366" width="8.69921875" style="3" customWidth="1"/>
    <col min="15367" max="15367" width="8.19921875" style="3" customWidth="1"/>
    <col min="15368" max="15368" width="7.796875" style="3" customWidth="1"/>
    <col min="15369" max="15369" width="11.5" style="3" customWidth="1"/>
    <col min="15370" max="15370" width="8.59765625" style="3" customWidth="1"/>
    <col min="15371" max="15371" width="7.5" style="3" customWidth="1"/>
    <col min="15372" max="15372" width="10.59765625" style="3" customWidth="1"/>
    <col min="15373" max="15615" width="8.796875" style="3"/>
    <col min="15616" max="15618" width="0" style="3" hidden="1" customWidth="1"/>
    <col min="15619" max="15619" width="21.796875" style="3" customWidth="1"/>
    <col min="15620" max="15620" width="13.69921875" style="3" customWidth="1"/>
    <col min="15621" max="15621" width="13.5" style="3" customWidth="1"/>
    <col min="15622" max="15622" width="8.69921875" style="3" customWidth="1"/>
    <col min="15623" max="15623" width="8.19921875" style="3" customWidth="1"/>
    <col min="15624" max="15624" width="7.796875" style="3" customWidth="1"/>
    <col min="15625" max="15625" width="11.5" style="3" customWidth="1"/>
    <col min="15626" max="15626" width="8.59765625" style="3" customWidth="1"/>
    <col min="15627" max="15627" width="7.5" style="3" customWidth="1"/>
    <col min="15628" max="15628" width="10.59765625" style="3" customWidth="1"/>
    <col min="15629" max="15871" width="8.796875" style="3"/>
    <col min="15872" max="15874" width="0" style="3" hidden="1" customWidth="1"/>
    <col min="15875" max="15875" width="21.796875" style="3" customWidth="1"/>
    <col min="15876" max="15876" width="13.69921875" style="3" customWidth="1"/>
    <col min="15877" max="15877" width="13.5" style="3" customWidth="1"/>
    <col min="15878" max="15878" width="8.69921875" style="3" customWidth="1"/>
    <col min="15879" max="15879" width="8.19921875" style="3" customWidth="1"/>
    <col min="15880" max="15880" width="7.796875" style="3" customWidth="1"/>
    <col min="15881" max="15881" width="11.5" style="3" customWidth="1"/>
    <col min="15882" max="15882" width="8.59765625" style="3" customWidth="1"/>
    <col min="15883" max="15883" width="7.5" style="3" customWidth="1"/>
    <col min="15884" max="15884" width="10.59765625" style="3" customWidth="1"/>
    <col min="15885" max="16127" width="8.796875" style="3"/>
    <col min="16128" max="16130" width="0" style="3" hidden="1" customWidth="1"/>
    <col min="16131" max="16131" width="21.796875" style="3" customWidth="1"/>
    <col min="16132" max="16132" width="13.69921875" style="3" customWidth="1"/>
    <col min="16133" max="16133" width="13.5" style="3" customWidth="1"/>
    <col min="16134" max="16134" width="8.69921875" style="3" customWidth="1"/>
    <col min="16135" max="16135" width="8.19921875" style="3" customWidth="1"/>
    <col min="16136" max="16136" width="7.796875" style="3" customWidth="1"/>
    <col min="16137" max="16137" width="11.5" style="3" customWidth="1"/>
    <col min="16138" max="16138" width="8.59765625" style="3" customWidth="1"/>
    <col min="16139" max="16139" width="7.5" style="3" customWidth="1"/>
    <col min="16140" max="16140" width="10.59765625" style="3" customWidth="1"/>
    <col min="16141" max="16384" width="8.796875" style="3"/>
  </cols>
  <sheetData>
    <row r="1" spans="4:13" ht="93" customHeight="1" x14ac:dyDescent="0.25">
      <c r="E1" s="309" t="s">
        <v>852</v>
      </c>
      <c r="F1" s="309"/>
      <c r="G1" s="309"/>
      <c r="H1" s="309"/>
      <c r="I1" s="309"/>
      <c r="J1" s="309"/>
      <c r="K1" s="309"/>
      <c r="L1" s="309"/>
      <c r="M1" s="2"/>
    </row>
    <row r="2" spans="4:13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</row>
    <row r="3" spans="4:13" ht="12.75" customHeight="1" x14ac:dyDescent="0.2">
      <c r="D3" s="376" t="s">
        <v>317</v>
      </c>
      <c r="E3" s="376"/>
      <c r="F3" s="376"/>
      <c r="G3" s="376"/>
      <c r="H3" s="376"/>
      <c r="I3" s="376"/>
      <c r="J3" s="376"/>
      <c r="K3" s="376"/>
      <c r="L3" s="376"/>
    </row>
    <row r="4" spans="4:13" ht="22.5" customHeight="1" x14ac:dyDescent="0.2">
      <c r="D4" s="8"/>
      <c r="E4" s="267" t="s">
        <v>309</v>
      </c>
      <c r="F4" s="267" t="s">
        <v>310</v>
      </c>
      <c r="G4" s="267" t="s">
        <v>311</v>
      </c>
      <c r="H4" s="267" t="s">
        <v>312</v>
      </c>
      <c r="I4" s="267" t="s">
        <v>313</v>
      </c>
      <c r="J4" s="267" t="s">
        <v>314</v>
      </c>
      <c r="K4" s="267" t="s">
        <v>315</v>
      </c>
      <c r="L4" s="267" t="s">
        <v>316</v>
      </c>
    </row>
    <row r="5" spans="4:13" ht="12.75" x14ac:dyDescent="0.2">
      <c r="D5" s="8"/>
      <c r="E5" s="184">
        <v>1</v>
      </c>
      <c r="F5" s="184">
        <v>2</v>
      </c>
      <c r="G5" s="184">
        <v>3</v>
      </c>
      <c r="H5" s="184">
        <v>4</v>
      </c>
      <c r="I5" s="184">
        <v>5</v>
      </c>
      <c r="J5" s="184">
        <v>6</v>
      </c>
      <c r="K5" s="184">
        <v>7</v>
      </c>
      <c r="L5" s="184">
        <v>8</v>
      </c>
    </row>
    <row r="6" spans="4:13" s="276" customFormat="1" ht="15.75" x14ac:dyDescent="0.25">
      <c r="D6" s="9" t="s">
        <v>21</v>
      </c>
      <c r="E6" s="275" t="s">
        <v>25</v>
      </c>
      <c r="F6" s="275" t="s">
        <v>26</v>
      </c>
      <c r="G6" s="275" t="s">
        <v>26</v>
      </c>
      <c r="H6" s="275" t="s">
        <v>26</v>
      </c>
      <c r="I6" s="275" t="s">
        <v>26</v>
      </c>
      <c r="J6" s="275" t="s">
        <v>26</v>
      </c>
      <c r="K6" s="275" t="s">
        <v>26</v>
      </c>
      <c r="L6" s="275" t="s">
        <v>26</v>
      </c>
    </row>
    <row r="7" spans="4:13" ht="18" customHeight="1" x14ac:dyDescent="0.25">
      <c r="D7" s="11" t="s">
        <v>22</v>
      </c>
      <c r="E7" s="12" t="s">
        <v>25</v>
      </c>
      <c r="F7" s="12" t="s">
        <v>26</v>
      </c>
      <c r="G7" s="12" t="s">
        <v>26</v>
      </c>
      <c r="H7" s="12" t="s">
        <v>26</v>
      </c>
      <c r="I7" s="12" t="s">
        <v>26</v>
      </c>
      <c r="J7" s="12" t="s">
        <v>26</v>
      </c>
      <c r="K7" s="12" t="s">
        <v>26</v>
      </c>
      <c r="L7" s="12" t="s">
        <v>26</v>
      </c>
    </row>
    <row r="8" spans="4:13" ht="15.75" customHeight="1" x14ac:dyDescent="0.25">
      <c r="D8" s="13" t="s">
        <v>23</v>
      </c>
      <c r="E8" s="12" t="s">
        <v>26</v>
      </c>
      <c r="F8" s="12" t="s">
        <v>26</v>
      </c>
      <c r="G8" s="12" t="s">
        <v>26</v>
      </c>
      <c r="H8" s="12" t="s">
        <v>26</v>
      </c>
      <c r="I8" s="12" t="s">
        <v>26</v>
      </c>
      <c r="J8" s="12" t="s">
        <v>26</v>
      </c>
      <c r="K8" s="12" t="s">
        <v>26</v>
      </c>
      <c r="L8" s="12" t="s">
        <v>26</v>
      </c>
    </row>
    <row r="9" spans="4:13" ht="16.5" customHeight="1" x14ac:dyDescent="0.25">
      <c r="D9" s="13" t="s">
        <v>24</v>
      </c>
      <c r="E9" s="12" t="s">
        <v>26</v>
      </c>
      <c r="F9" s="12" t="s">
        <v>26</v>
      </c>
      <c r="G9" s="12" t="s">
        <v>26</v>
      </c>
      <c r="H9" s="12" t="s">
        <v>26</v>
      </c>
      <c r="I9" s="12" t="s">
        <v>26</v>
      </c>
      <c r="J9" s="12" t="s">
        <v>26</v>
      </c>
      <c r="K9" s="12" t="s">
        <v>26</v>
      </c>
      <c r="L9" s="12" t="s">
        <v>26</v>
      </c>
    </row>
    <row r="10" spans="4:13" ht="15.75" customHeight="1" x14ac:dyDescent="0.25">
      <c r="D10" s="13" t="s">
        <v>27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" t="s">
        <v>26</v>
      </c>
    </row>
    <row r="11" spans="4:13" ht="16.5" customHeight="1" x14ac:dyDescent="0.25">
      <c r="D11" s="13" t="s">
        <v>28</v>
      </c>
      <c r="E11" s="12" t="s">
        <v>25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</row>
    <row r="12" spans="4:13" ht="15.75" customHeight="1" x14ac:dyDescent="0.25">
      <c r="D12" s="13" t="s">
        <v>29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</row>
    <row r="13" spans="4:13" ht="16.5" customHeight="1" x14ac:dyDescent="0.25">
      <c r="D13" s="13" t="s">
        <v>30</v>
      </c>
      <c r="E13" s="12" t="s">
        <v>25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</row>
    <row r="14" spans="4:13" ht="15.75" customHeight="1" x14ac:dyDescent="0.25">
      <c r="D14" s="13" t="s">
        <v>31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</row>
    <row r="15" spans="4:13" ht="16.5" customHeight="1" x14ac:dyDescent="0.25">
      <c r="D15" s="13" t="s">
        <v>32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</row>
    <row r="16" spans="4:13" ht="15.75" customHeight="1" x14ac:dyDescent="0.25">
      <c r="D16" s="13" t="s">
        <v>33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</row>
    <row r="17" spans="4:12" ht="16.5" customHeight="1" x14ac:dyDescent="0.25">
      <c r="D17" s="13" t="s">
        <v>34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</row>
    <row r="18" spans="4:12" ht="15.75" customHeight="1" x14ac:dyDescent="0.25">
      <c r="D18" s="13" t="s">
        <v>35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</row>
    <row r="19" spans="4:12" ht="16.5" customHeight="1" x14ac:dyDescent="0.25">
      <c r="D19" s="13" t="s">
        <v>36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</row>
    <row r="20" spans="4:12" ht="15.75" customHeight="1" x14ac:dyDescent="0.25">
      <c r="D20" s="13" t="s">
        <v>37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</row>
    <row r="21" spans="4:12" ht="16.5" customHeight="1" x14ac:dyDescent="0.25">
      <c r="D21" s="13" t="s">
        <v>38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</row>
    <row r="22" spans="4:12" ht="15.75" customHeight="1" x14ac:dyDescent="0.25">
      <c r="D22" s="13" t="s">
        <v>39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</row>
    <row r="23" spans="4:12" ht="16.5" customHeight="1" x14ac:dyDescent="0.25">
      <c r="D23" s="13" t="s">
        <v>40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</row>
    <row r="24" spans="4:12" ht="15.75" customHeight="1" x14ac:dyDescent="0.25">
      <c r="D24" s="13" t="s">
        <v>41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</row>
    <row r="25" spans="4:12" ht="16.5" customHeight="1" x14ac:dyDescent="0.25">
      <c r="D25" s="13" t="s">
        <v>42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</row>
    <row r="26" spans="4:12" ht="15.75" customHeight="1" x14ac:dyDescent="0.25">
      <c r="D26" s="13" t="s">
        <v>43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</row>
    <row r="27" spans="4:12" ht="16.5" customHeight="1" x14ac:dyDescent="0.25">
      <c r="D27" s="13" t="s">
        <v>44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</row>
    <row r="28" spans="4:12" ht="15.75" customHeight="1" x14ac:dyDescent="0.25">
      <c r="D28" s="13" t="s">
        <v>45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</row>
    <row r="29" spans="4:12" ht="16.5" customHeight="1" x14ac:dyDescent="0.25">
      <c r="D29" s="13" t="s">
        <v>46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</row>
    <row r="30" spans="4:12" ht="15.75" customHeight="1" x14ac:dyDescent="0.25">
      <c r="D30" s="13" t="s">
        <v>47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</row>
    <row r="31" spans="4:12" ht="16.5" customHeight="1" x14ac:dyDescent="0.25">
      <c r="D31" s="13" t="s">
        <v>48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</row>
    <row r="32" spans="4:12" ht="15.75" customHeight="1" x14ac:dyDescent="0.25">
      <c r="D32" s="13" t="s">
        <v>49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</row>
    <row r="33" spans="4:12" ht="16.5" customHeight="1" x14ac:dyDescent="0.25">
      <c r="D33" s="13" t="s">
        <v>50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</row>
    <row r="34" spans="4:12" ht="15.75" customHeight="1" x14ac:dyDescent="0.25">
      <c r="D34" s="13" t="s">
        <v>51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</row>
    <row r="35" spans="4:12" ht="16.5" customHeight="1" x14ac:dyDescent="0.25">
      <c r="D35" s="13" t="s">
        <v>52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</row>
    <row r="36" spans="4:12" ht="15.75" customHeight="1" x14ac:dyDescent="0.25">
      <c r="D36" s="11" t="s">
        <v>53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</row>
    <row r="37" spans="4:12" ht="16.5" customHeight="1" x14ac:dyDescent="0.25">
      <c r="D37" s="13" t="s">
        <v>54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</row>
    <row r="38" spans="4:12" ht="15.75" customHeight="1" x14ac:dyDescent="0.25">
      <c r="D38" s="13" t="s">
        <v>55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</row>
    <row r="39" spans="4:12" ht="16.5" customHeight="1" x14ac:dyDescent="0.25">
      <c r="D39" s="13" t="s">
        <v>56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</row>
    <row r="40" spans="4:12" ht="15.75" customHeight="1" x14ac:dyDescent="0.25">
      <c r="D40" s="13" t="s">
        <v>57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</row>
    <row r="41" spans="4:12" ht="16.5" customHeight="1" x14ac:dyDescent="0.25">
      <c r="D41" s="13" t="s">
        <v>58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</row>
    <row r="42" spans="4:12" ht="15.75" customHeight="1" x14ac:dyDescent="0.25">
      <c r="D42" s="13"/>
      <c r="E42" s="12"/>
      <c r="F42" s="12"/>
      <c r="G42" s="12"/>
      <c r="H42" s="12"/>
      <c r="I42" s="12"/>
      <c r="J42" s="12"/>
      <c r="K42" s="12"/>
      <c r="L42" s="12"/>
    </row>
  </sheetData>
  <mergeCells count="2">
    <mergeCell ref="E1:L1"/>
    <mergeCell ref="D3:L3"/>
  </mergeCells>
  <pageMargins left="0.70866141732283472" right="0.31496062992125984" top="0.74803149606299213" bottom="0.74803149606299213" header="0.31496062992125984" footer="0.31496062992125984"/>
  <pageSetup scale="75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D1:M42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33.39843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255" width="8.796875" style="3"/>
    <col min="256" max="258" width="0" style="3" hidden="1" customWidth="1"/>
    <col min="259" max="259" width="21.796875" style="3" customWidth="1"/>
    <col min="260" max="260" width="13.69921875" style="3" customWidth="1"/>
    <col min="261" max="261" width="13.5" style="3" customWidth="1"/>
    <col min="262" max="262" width="8.69921875" style="3" customWidth="1"/>
    <col min="263" max="263" width="8.19921875" style="3" customWidth="1"/>
    <col min="264" max="264" width="7.796875" style="3" customWidth="1"/>
    <col min="265" max="265" width="11.5" style="3" customWidth="1"/>
    <col min="266" max="266" width="8.59765625" style="3" customWidth="1"/>
    <col min="267" max="267" width="7.5" style="3" customWidth="1"/>
    <col min="268" max="268" width="10.59765625" style="3" customWidth="1"/>
    <col min="269" max="511" width="8.796875" style="3"/>
    <col min="512" max="514" width="0" style="3" hidden="1" customWidth="1"/>
    <col min="515" max="515" width="21.796875" style="3" customWidth="1"/>
    <col min="516" max="516" width="13.69921875" style="3" customWidth="1"/>
    <col min="517" max="517" width="13.5" style="3" customWidth="1"/>
    <col min="518" max="518" width="8.69921875" style="3" customWidth="1"/>
    <col min="519" max="519" width="8.19921875" style="3" customWidth="1"/>
    <col min="520" max="520" width="7.796875" style="3" customWidth="1"/>
    <col min="521" max="521" width="11.5" style="3" customWidth="1"/>
    <col min="522" max="522" width="8.59765625" style="3" customWidth="1"/>
    <col min="523" max="523" width="7.5" style="3" customWidth="1"/>
    <col min="524" max="524" width="10.59765625" style="3" customWidth="1"/>
    <col min="525" max="767" width="8.796875" style="3"/>
    <col min="768" max="770" width="0" style="3" hidden="1" customWidth="1"/>
    <col min="771" max="771" width="21.796875" style="3" customWidth="1"/>
    <col min="772" max="772" width="13.69921875" style="3" customWidth="1"/>
    <col min="773" max="773" width="13.5" style="3" customWidth="1"/>
    <col min="774" max="774" width="8.69921875" style="3" customWidth="1"/>
    <col min="775" max="775" width="8.19921875" style="3" customWidth="1"/>
    <col min="776" max="776" width="7.796875" style="3" customWidth="1"/>
    <col min="777" max="777" width="11.5" style="3" customWidth="1"/>
    <col min="778" max="778" width="8.59765625" style="3" customWidth="1"/>
    <col min="779" max="779" width="7.5" style="3" customWidth="1"/>
    <col min="780" max="780" width="10.59765625" style="3" customWidth="1"/>
    <col min="781" max="1023" width="8.796875" style="3"/>
    <col min="1024" max="1026" width="0" style="3" hidden="1" customWidth="1"/>
    <col min="1027" max="1027" width="21.796875" style="3" customWidth="1"/>
    <col min="1028" max="1028" width="13.69921875" style="3" customWidth="1"/>
    <col min="1029" max="1029" width="13.5" style="3" customWidth="1"/>
    <col min="1030" max="1030" width="8.69921875" style="3" customWidth="1"/>
    <col min="1031" max="1031" width="8.19921875" style="3" customWidth="1"/>
    <col min="1032" max="1032" width="7.796875" style="3" customWidth="1"/>
    <col min="1033" max="1033" width="11.5" style="3" customWidth="1"/>
    <col min="1034" max="1034" width="8.59765625" style="3" customWidth="1"/>
    <col min="1035" max="1035" width="7.5" style="3" customWidth="1"/>
    <col min="1036" max="1036" width="10.59765625" style="3" customWidth="1"/>
    <col min="1037" max="1279" width="8.796875" style="3"/>
    <col min="1280" max="1282" width="0" style="3" hidden="1" customWidth="1"/>
    <col min="1283" max="1283" width="21.796875" style="3" customWidth="1"/>
    <col min="1284" max="1284" width="13.69921875" style="3" customWidth="1"/>
    <col min="1285" max="1285" width="13.5" style="3" customWidth="1"/>
    <col min="1286" max="1286" width="8.69921875" style="3" customWidth="1"/>
    <col min="1287" max="1287" width="8.19921875" style="3" customWidth="1"/>
    <col min="1288" max="1288" width="7.796875" style="3" customWidth="1"/>
    <col min="1289" max="1289" width="11.5" style="3" customWidth="1"/>
    <col min="1290" max="1290" width="8.59765625" style="3" customWidth="1"/>
    <col min="1291" max="1291" width="7.5" style="3" customWidth="1"/>
    <col min="1292" max="1292" width="10.59765625" style="3" customWidth="1"/>
    <col min="1293" max="1535" width="8.796875" style="3"/>
    <col min="1536" max="1538" width="0" style="3" hidden="1" customWidth="1"/>
    <col min="1539" max="1539" width="21.796875" style="3" customWidth="1"/>
    <col min="1540" max="1540" width="13.69921875" style="3" customWidth="1"/>
    <col min="1541" max="1541" width="13.5" style="3" customWidth="1"/>
    <col min="1542" max="1542" width="8.69921875" style="3" customWidth="1"/>
    <col min="1543" max="1543" width="8.19921875" style="3" customWidth="1"/>
    <col min="1544" max="1544" width="7.796875" style="3" customWidth="1"/>
    <col min="1545" max="1545" width="11.5" style="3" customWidth="1"/>
    <col min="1546" max="1546" width="8.59765625" style="3" customWidth="1"/>
    <col min="1547" max="1547" width="7.5" style="3" customWidth="1"/>
    <col min="1548" max="1548" width="10.59765625" style="3" customWidth="1"/>
    <col min="1549" max="1791" width="8.796875" style="3"/>
    <col min="1792" max="1794" width="0" style="3" hidden="1" customWidth="1"/>
    <col min="1795" max="1795" width="21.796875" style="3" customWidth="1"/>
    <col min="1796" max="1796" width="13.69921875" style="3" customWidth="1"/>
    <col min="1797" max="1797" width="13.5" style="3" customWidth="1"/>
    <col min="1798" max="1798" width="8.69921875" style="3" customWidth="1"/>
    <col min="1799" max="1799" width="8.19921875" style="3" customWidth="1"/>
    <col min="1800" max="1800" width="7.796875" style="3" customWidth="1"/>
    <col min="1801" max="1801" width="11.5" style="3" customWidth="1"/>
    <col min="1802" max="1802" width="8.59765625" style="3" customWidth="1"/>
    <col min="1803" max="1803" width="7.5" style="3" customWidth="1"/>
    <col min="1804" max="1804" width="10.59765625" style="3" customWidth="1"/>
    <col min="1805" max="2047" width="8.796875" style="3"/>
    <col min="2048" max="2050" width="0" style="3" hidden="1" customWidth="1"/>
    <col min="2051" max="2051" width="21.796875" style="3" customWidth="1"/>
    <col min="2052" max="2052" width="13.69921875" style="3" customWidth="1"/>
    <col min="2053" max="2053" width="13.5" style="3" customWidth="1"/>
    <col min="2054" max="2054" width="8.69921875" style="3" customWidth="1"/>
    <col min="2055" max="2055" width="8.19921875" style="3" customWidth="1"/>
    <col min="2056" max="2056" width="7.796875" style="3" customWidth="1"/>
    <col min="2057" max="2057" width="11.5" style="3" customWidth="1"/>
    <col min="2058" max="2058" width="8.59765625" style="3" customWidth="1"/>
    <col min="2059" max="2059" width="7.5" style="3" customWidth="1"/>
    <col min="2060" max="2060" width="10.59765625" style="3" customWidth="1"/>
    <col min="2061" max="2303" width="8.796875" style="3"/>
    <col min="2304" max="2306" width="0" style="3" hidden="1" customWidth="1"/>
    <col min="2307" max="2307" width="21.796875" style="3" customWidth="1"/>
    <col min="2308" max="2308" width="13.69921875" style="3" customWidth="1"/>
    <col min="2309" max="2309" width="13.5" style="3" customWidth="1"/>
    <col min="2310" max="2310" width="8.69921875" style="3" customWidth="1"/>
    <col min="2311" max="2311" width="8.19921875" style="3" customWidth="1"/>
    <col min="2312" max="2312" width="7.796875" style="3" customWidth="1"/>
    <col min="2313" max="2313" width="11.5" style="3" customWidth="1"/>
    <col min="2314" max="2314" width="8.59765625" style="3" customWidth="1"/>
    <col min="2315" max="2315" width="7.5" style="3" customWidth="1"/>
    <col min="2316" max="2316" width="10.59765625" style="3" customWidth="1"/>
    <col min="2317" max="2559" width="8.796875" style="3"/>
    <col min="2560" max="2562" width="0" style="3" hidden="1" customWidth="1"/>
    <col min="2563" max="2563" width="21.796875" style="3" customWidth="1"/>
    <col min="2564" max="2564" width="13.69921875" style="3" customWidth="1"/>
    <col min="2565" max="2565" width="13.5" style="3" customWidth="1"/>
    <col min="2566" max="2566" width="8.69921875" style="3" customWidth="1"/>
    <col min="2567" max="2567" width="8.19921875" style="3" customWidth="1"/>
    <col min="2568" max="2568" width="7.796875" style="3" customWidth="1"/>
    <col min="2569" max="2569" width="11.5" style="3" customWidth="1"/>
    <col min="2570" max="2570" width="8.59765625" style="3" customWidth="1"/>
    <col min="2571" max="2571" width="7.5" style="3" customWidth="1"/>
    <col min="2572" max="2572" width="10.59765625" style="3" customWidth="1"/>
    <col min="2573" max="2815" width="8.796875" style="3"/>
    <col min="2816" max="2818" width="0" style="3" hidden="1" customWidth="1"/>
    <col min="2819" max="2819" width="21.796875" style="3" customWidth="1"/>
    <col min="2820" max="2820" width="13.69921875" style="3" customWidth="1"/>
    <col min="2821" max="2821" width="13.5" style="3" customWidth="1"/>
    <col min="2822" max="2822" width="8.69921875" style="3" customWidth="1"/>
    <col min="2823" max="2823" width="8.19921875" style="3" customWidth="1"/>
    <col min="2824" max="2824" width="7.796875" style="3" customWidth="1"/>
    <col min="2825" max="2825" width="11.5" style="3" customWidth="1"/>
    <col min="2826" max="2826" width="8.59765625" style="3" customWidth="1"/>
    <col min="2827" max="2827" width="7.5" style="3" customWidth="1"/>
    <col min="2828" max="2828" width="10.59765625" style="3" customWidth="1"/>
    <col min="2829" max="3071" width="8.796875" style="3"/>
    <col min="3072" max="3074" width="0" style="3" hidden="1" customWidth="1"/>
    <col min="3075" max="3075" width="21.796875" style="3" customWidth="1"/>
    <col min="3076" max="3076" width="13.69921875" style="3" customWidth="1"/>
    <col min="3077" max="3077" width="13.5" style="3" customWidth="1"/>
    <col min="3078" max="3078" width="8.69921875" style="3" customWidth="1"/>
    <col min="3079" max="3079" width="8.19921875" style="3" customWidth="1"/>
    <col min="3080" max="3080" width="7.796875" style="3" customWidth="1"/>
    <col min="3081" max="3081" width="11.5" style="3" customWidth="1"/>
    <col min="3082" max="3082" width="8.59765625" style="3" customWidth="1"/>
    <col min="3083" max="3083" width="7.5" style="3" customWidth="1"/>
    <col min="3084" max="3084" width="10.59765625" style="3" customWidth="1"/>
    <col min="3085" max="3327" width="8.796875" style="3"/>
    <col min="3328" max="3330" width="0" style="3" hidden="1" customWidth="1"/>
    <col min="3331" max="3331" width="21.796875" style="3" customWidth="1"/>
    <col min="3332" max="3332" width="13.69921875" style="3" customWidth="1"/>
    <col min="3333" max="3333" width="13.5" style="3" customWidth="1"/>
    <col min="3334" max="3334" width="8.69921875" style="3" customWidth="1"/>
    <col min="3335" max="3335" width="8.19921875" style="3" customWidth="1"/>
    <col min="3336" max="3336" width="7.796875" style="3" customWidth="1"/>
    <col min="3337" max="3337" width="11.5" style="3" customWidth="1"/>
    <col min="3338" max="3338" width="8.59765625" style="3" customWidth="1"/>
    <col min="3339" max="3339" width="7.5" style="3" customWidth="1"/>
    <col min="3340" max="3340" width="10.59765625" style="3" customWidth="1"/>
    <col min="3341" max="3583" width="8.796875" style="3"/>
    <col min="3584" max="3586" width="0" style="3" hidden="1" customWidth="1"/>
    <col min="3587" max="3587" width="21.796875" style="3" customWidth="1"/>
    <col min="3588" max="3588" width="13.69921875" style="3" customWidth="1"/>
    <col min="3589" max="3589" width="13.5" style="3" customWidth="1"/>
    <col min="3590" max="3590" width="8.69921875" style="3" customWidth="1"/>
    <col min="3591" max="3591" width="8.19921875" style="3" customWidth="1"/>
    <col min="3592" max="3592" width="7.796875" style="3" customWidth="1"/>
    <col min="3593" max="3593" width="11.5" style="3" customWidth="1"/>
    <col min="3594" max="3594" width="8.59765625" style="3" customWidth="1"/>
    <col min="3595" max="3595" width="7.5" style="3" customWidth="1"/>
    <col min="3596" max="3596" width="10.59765625" style="3" customWidth="1"/>
    <col min="3597" max="3839" width="8.796875" style="3"/>
    <col min="3840" max="3842" width="0" style="3" hidden="1" customWidth="1"/>
    <col min="3843" max="3843" width="21.796875" style="3" customWidth="1"/>
    <col min="3844" max="3844" width="13.69921875" style="3" customWidth="1"/>
    <col min="3845" max="3845" width="13.5" style="3" customWidth="1"/>
    <col min="3846" max="3846" width="8.69921875" style="3" customWidth="1"/>
    <col min="3847" max="3847" width="8.19921875" style="3" customWidth="1"/>
    <col min="3848" max="3848" width="7.796875" style="3" customWidth="1"/>
    <col min="3849" max="3849" width="11.5" style="3" customWidth="1"/>
    <col min="3850" max="3850" width="8.59765625" style="3" customWidth="1"/>
    <col min="3851" max="3851" width="7.5" style="3" customWidth="1"/>
    <col min="3852" max="3852" width="10.59765625" style="3" customWidth="1"/>
    <col min="3853" max="4095" width="8.796875" style="3"/>
    <col min="4096" max="4098" width="0" style="3" hidden="1" customWidth="1"/>
    <col min="4099" max="4099" width="21.796875" style="3" customWidth="1"/>
    <col min="4100" max="4100" width="13.69921875" style="3" customWidth="1"/>
    <col min="4101" max="4101" width="13.5" style="3" customWidth="1"/>
    <col min="4102" max="4102" width="8.69921875" style="3" customWidth="1"/>
    <col min="4103" max="4103" width="8.19921875" style="3" customWidth="1"/>
    <col min="4104" max="4104" width="7.796875" style="3" customWidth="1"/>
    <col min="4105" max="4105" width="11.5" style="3" customWidth="1"/>
    <col min="4106" max="4106" width="8.59765625" style="3" customWidth="1"/>
    <col min="4107" max="4107" width="7.5" style="3" customWidth="1"/>
    <col min="4108" max="4108" width="10.59765625" style="3" customWidth="1"/>
    <col min="4109" max="4351" width="8.796875" style="3"/>
    <col min="4352" max="4354" width="0" style="3" hidden="1" customWidth="1"/>
    <col min="4355" max="4355" width="21.796875" style="3" customWidth="1"/>
    <col min="4356" max="4356" width="13.69921875" style="3" customWidth="1"/>
    <col min="4357" max="4357" width="13.5" style="3" customWidth="1"/>
    <col min="4358" max="4358" width="8.69921875" style="3" customWidth="1"/>
    <col min="4359" max="4359" width="8.19921875" style="3" customWidth="1"/>
    <col min="4360" max="4360" width="7.796875" style="3" customWidth="1"/>
    <col min="4361" max="4361" width="11.5" style="3" customWidth="1"/>
    <col min="4362" max="4362" width="8.59765625" style="3" customWidth="1"/>
    <col min="4363" max="4363" width="7.5" style="3" customWidth="1"/>
    <col min="4364" max="4364" width="10.59765625" style="3" customWidth="1"/>
    <col min="4365" max="4607" width="8.796875" style="3"/>
    <col min="4608" max="4610" width="0" style="3" hidden="1" customWidth="1"/>
    <col min="4611" max="4611" width="21.796875" style="3" customWidth="1"/>
    <col min="4612" max="4612" width="13.69921875" style="3" customWidth="1"/>
    <col min="4613" max="4613" width="13.5" style="3" customWidth="1"/>
    <col min="4614" max="4614" width="8.69921875" style="3" customWidth="1"/>
    <col min="4615" max="4615" width="8.19921875" style="3" customWidth="1"/>
    <col min="4616" max="4616" width="7.796875" style="3" customWidth="1"/>
    <col min="4617" max="4617" width="11.5" style="3" customWidth="1"/>
    <col min="4618" max="4618" width="8.59765625" style="3" customWidth="1"/>
    <col min="4619" max="4619" width="7.5" style="3" customWidth="1"/>
    <col min="4620" max="4620" width="10.59765625" style="3" customWidth="1"/>
    <col min="4621" max="4863" width="8.796875" style="3"/>
    <col min="4864" max="4866" width="0" style="3" hidden="1" customWidth="1"/>
    <col min="4867" max="4867" width="21.796875" style="3" customWidth="1"/>
    <col min="4868" max="4868" width="13.69921875" style="3" customWidth="1"/>
    <col min="4869" max="4869" width="13.5" style="3" customWidth="1"/>
    <col min="4870" max="4870" width="8.69921875" style="3" customWidth="1"/>
    <col min="4871" max="4871" width="8.19921875" style="3" customWidth="1"/>
    <col min="4872" max="4872" width="7.796875" style="3" customWidth="1"/>
    <col min="4873" max="4873" width="11.5" style="3" customWidth="1"/>
    <col min="4874" max="4874" width="8.59765625" style="3" customWidth="1"/>
    <col min="4875" max="4875" width="7.5" style="3" customWidth="1"/>
    <col min="4876" max="4876" width="10.59765625" style="3" customWidth="1"/>
    <col min="4877" max="5119" width="8.796875" style="3"/>
    <col min="5120" max="5122" width="0" style="3" hidden="1" customWidth="1"/>
    <col min="5123" max="5123" width="21.796875" style="3" customWidth="1"/>
    <col min="5124" max="5124" width="13.69921875" style="3" customWidth="1"/>
    <col min="5125" max="5125" width="13.5" style="3" customWidth="1"/>
    <col min="5126" max="5126" width="8.69921875" style="3" customWidth="1"/>
    <col min="5127" max="5127" width="8.19921875" style="3" customWidth="1"/>
    <col min="5128" max="5128" width="7.796875" style="3" customWidth="1"/>
    <col min="5129" max="5129" width="11.5" style="3" customWidth="1"/>
    <col min="5130" max="5130" width="8.59765625" style="3" customWidth="1"/>
    <col min="5131" max="5131" width="7.5" style="3" customWidth="1"/>
    <col min="5132" max="5132" width="10.59765625" style="3" customWidth="1"/>
    <col min="5133" max="5375" width="8.796875" style="3"/>
    <col min="5376" max="5378" width="0" style="3" hidden="1" customWidth="1"/>
    <col min="5379" max="5379" width="21.796875" style="3" customWidth="1"/>
    <col min="5380" max="5380" width="13.69921875" style="3" customWidth="1"/>
    <col min="5381" max="5381" width="13.5" style="3" customWidth="1"/>
    <col min="5382" max="5382" width="8.69921875" style="3" customWidth="1"/>
    <col min="5383" max="5383" width="8.19921875" style="3" customWidth="1"/>
    <col min="5384" max="5384" width="7.796875" style="3" customWidth="1"/>
    <col min="5385" max="5385" width="11.5" style="3" customWidth="1"/>
    <col min="5386" max="5386" width="8.59765625" style="3" customWidth="1"/>
    <col min="5387" max="5387" width="7.5" style="3" customWidth="1"/>
    <col min="5388" max="5388" width="10.59765625" style="3" customWidth="1"/>
    <col min="5389" max="5631" width="8.796875" style="3"/>
    <col min="5632" max="5634" width="0" style="3" hidden="1" customWidth="1"/>
    <col min="5635" max="5635" width="21.796875" style="3" customWidth="1"/>
    <col min="5636" max="5636" width="13.69921875" style="3" customWidth="1"/>
    <col min="5637" max="5637" width="13.5" style="3" customWidth="1"/>
    <col min="5638" max="5638" width="8.69921875" style="3" customWidth="1"/>
    <col min="5639" max="5639" width="8.19921875" style="3" customWidth="1"/>
    <col min="5640" max="5640" width="7.796875" style="3" customWidth="1"/>
    <col min="5641" max="5641" width="11.5" style="3" customWidth="1"/>
    <col min="5642" max="5642" width="8.59765625" style="3" customWidth="1"/>
    <col min="5643" max="5643" width="7.5" style="3" customWidth="1"/>
    <col min="5644" max="5644" width="10.59765625" style="3" customWidth="1"/>
    <col min="5645" max="5887" width="8.796875" style="3"/>
    <col min="5888" max="5890" width="0" style="3" hidden="1" customWidth="1"/>
    <col min="5891" max="5891" width="21.796875" style="3" customWidth="1"/>
    <col min="5892" max="5892" width="13.69921875" style="3" customWidth="1"/>
    <col min="5893" max="5893" width="13.5" style="3" customWidth="1"/>
    <col min="5894" max="5894" width="8.69921875" style="3" customWidth="1"/>
    <col min="5895" max="5895" width="8.19921875" style="3" customWidth="1"/>
    <col min="5896" max="5896" width="7.796875" style="3" customWidth="1"/>
    <col min="5897" max="5897" width="11.5" style="3" customWidth="1"/>
    <col min="5898" max="5898" width="8.59765625" style="3" customWidth="1"/>
    <col min="5899" max="5899" width="7.5" style="3" customWidth="1"/>
    <col min="5900" max="5900" width="10.59765625" style="3" customWidth="1"/>
    <col min="5901" max="6143" width="8.796875" style="3"/>
    <col min="6144" max="6146" width="0" style="3" hidden="1" customWidth="1"/>
    <col min="6147" max="6147" width="21.796875" style="3" customWidth="1"/>
    <col min="6148" max="6148" width="13.69921875" style="3" customWidth="1"/>
    <col min="6149" max="6149" width="13.5" style="3" customWidth="1"/>
    <col min="6150" max="6150" width="8.69921875" style="3" customWidth="1"/>
    <col min="6151" max="6151" width="8.19921875" style="3" customWidth="1"/>
    <col min="6152" max="6152" width="7.796875" style="3" customWidth="1"/>
    <col min="6153" max="6153" width="11.5" style="3" customWidth="1"/>
    <col min="6154" max="6154" width="8.59765625" style="3" customWidth="1"/>
    <col min="6155" max="6155" width="7.5" style="3" customWidth="1"/>
    <col min="6156" max="6156" width="10.59765625" style="3" customWidth="1"/>
    <col min="6157" max="6399" width="8.796875" style="3"/>
    <col min="6400" max="6402" width="0" style="3" hidden="1" customWidth="1"/>
    <col min="6403" max="6403" width="21.796875" style="3" customWidth="1"/>
    <col min="6404" max="6404" width="13.69921875" style="3" customWidth="1"/>
    <col min="6405" max="6405" width="13.5" style="3" customWidth="1"/>
    <col min="6406" max="6406" width="8.69921875" style="3" customWidth="1"/>
    <col min="6407" max="6407" width="8.19921875" style="3" customWidth="1"/>
    <col min="6408" max="6408" width="7.796875" style="3" customWidth="1"/>
    <col min="6409" max="6409" width="11.5" style="3" customWidth="1"/>
    <col min="6410" max="6410" width="8.59765625" style="3" customWidth="1"/>
    <col min="6411" max="6411" width="7.5" style="3" customWidth="1"/>
    <col min="6412" max="6412" width="10.59765625" style="3" customWidth="1"/>
    <col min="6413" max="6655" width="8.796875" style="3"/>
    <col min="6656" max="6658" width="0" style="3" hidden="1" customWidth="1"/>
    <col min="6659" max="6659" width="21.796875" style="3" customWidth="1"/>
    <col min="6660" max="6660" width="13.69921875" style="3" customWidth="1"/>
    <col min="6661" max="6661" width="13.5" style="3" customWidth="1"/>
    <col min="6662" max="6662" width="8.69921875" style="3" customWidth="1"/>
    <col min="6663" max="6663" width="8.19921875" style="3" customWidth="1"/>
    <col min="6664" max="6664" width="7.796875" style="3" customWidth="1"/>
    <col min="6665" max="6665" width="11.5" style="3" customWidth="1"/>
    <col min="6666" max="6666" width="8.59765625" style="3" customWidth="1"/>
    <col min="6667" max="6667" width="7.5" style="3" customWidth="1"/>
    <col min="6668" max="6668" width="10.59765625" style="3" customWidth="1"/>
    <col min="6669" max="6911" width="8.796875" style="3"/>
    <col min="6912" max="6914" width="0" style="3" hidden="1" customWidth="1"/>
    <col min="6915" max="6915" width="21.796875" style="3" customWidth="1"/>
    <col min="6916" max="6916" width="13.69921875" style="3" customWidth="1"/>
    <col min="6917" max="6917" width="13.5" style="3" customWidth="1"/>
    <col min="6918" max="6918" width="8.69921875" style="3" customWidth="1"/>
    <col min="6919" max="6919" width="8.19921875" style="3" customWidth="1"/>
    <col min="6920" max="6920" width="7.796875" style="3" customWidth="1"/>
    <col min="6921" max="6921" width="11.5" style="3" customWidth="1"/>
    <col min="6922" max="6922" width="8.59765625" style="3" customWidth="1"/>
    <col min="6923" max="6923" width="7.5" style="3" customWidth="1"/>
    <col min="6924" max="6924" width="10.59765625" style="3" customWidth="1"/>
    <col min="6925" max="7167" width="8.796875" style="3"/>
    <col min="7168" max="7170" width="0" style="3" hidden="1" customWidth="1"/>
    <col min="7171" max="7171" width="21.796875" style="3" customWidth="1"/>
    <col min="7172" max="7172" width="13.69921875" style="3" customWidth="1"/>
    <col min="7173" max="7173" width="13.5" style="3" customWidth="1"/>
    <col min="7174" max="7174" width="8.69921875" style="3" customWidth="1"/>
    <col min="7175" max="7175" width="8.19921875" style="3" customWidth="1"/>
    <col min="7176" max="7176" width="7.796875" style="3" customWidth="1"/>
    <col min="7177" max="7177" width="11.5" style="3" customWidth="1"/>
    <col min="7178" max="7178" width="8.59765625" style="3" customWidth="1"/>
    <col min="7179" max="7179" width="7.5" style="3" customWidth="1"/>
    <col min="7180" max="7180" width="10.59765625" style="3" customWidth="1"/>
    <col min="7181" max="7423" width="8.796875" style="3"/>
    <col min="7424" max="7426" width="0" style="3" hidden="1" customWidth="1"/>
    <col min="7427" max="7427" width="21.796875" style="3" customWidth="1"/>
    <col min="7428" max="7428" width="13.69921875" style="3" customWidth="1"/>
    <col min="7429" max="7429" width="13.5" style="3" customWidth="1"/>
    <col min="7430" max="7430" width="8.69921875" style="3" customWidth="1"/>
    <col min="7431" max="7431" width="8.19921875" style="3" customWidth="1"/>
    <col min="7432" max="7432" width="7.796875" style="3" customWidth="1"/>
    <col min="7433" max="7433" width="11.5" style="3" customWidth="1"/>
    <col min="7434" max="7434" width="8.59765625" style="3" customWidth="1"/>
    <col min="7435" max="7435" width="7.5" style="3" customWidth="1"/>
    <col min="7436" max="7436" width="10.59765625" style="3" customWidth="1"/>
    <col min="7437" max="7679" width="8.796875" style="3"/>
    <col min="7680" max="7682" width="0" style="3" hidden="1" customWidth="1"/>
    <col min="7683" max="7683" width="21.796875" style="3" customWidth="1"/>
    <col min="7684" max="7684" width="13.69921875" style="3" customWidth="1"/>
    <col min="7685" max="7685" width="13.5" style="3" customWidth="1"/>
    <col min="7686" max="7686" width="8.69921875" style="3" customWidth="1"/>
    <col min="7687" max="7687" width="8.19921875" style="3" customWidth="1"/>
    <col min="7688" max="7688" width="7.796875" style="3" customWidth="1"/>
    <col min="7689" max="7689" width="11.5" style="3" customWidth="1"/>
    <col min="7690" max="7690" width="8.59765625" style="3" customWidth="1"/>
    <col min="7691" max="7691" width="7.5" style="3" customWidth="1"/>
    <col min="7692" max="7692" width="10.59765625" style="3" customWidth="1"/>
    <col min="7693" max="7935" width="8.796875" style="3"/>
    <col min="7936" max="7938" width="0" style="3" hidden="1" customWidth="1"/>
    <col min="7939" max="7939" width="21.796875" style="3" customWidth="1"/>
    <col min="7940" max="7940" width="13.69921875" style="3" customWidth="1"/>
    <col min="7941" max="7941" width="13.5" style="3" customWidth="1"/>
    <col min="7942" max="7942" width="8.69921875" style="3" customWidth="1"/>
    <col min="7943" max="7943" width="8.19921875" style="3" customWidth="1"/>
    <col min="7944" max="7944" width="7.796875" style="3" customWidth="1"/>
    <col min="7945" max="7945" width="11.5" style="3" customWidth="1"/>
    <col min="7946" max="7946" width="8.59765625" style="3" customWidth="1"/>
    <col min="7947" max="7947" width="7.5" style="3" customWidth="1"/>
    <col min="7948" max="7948" width="10.59765625" style="3" customWidth="1"/>
    <col min="7949" max="8191" width="8.796875" style="3"/>
    <col min="8192" max="8194" width="0" style="3" hidden="1" customWidth="1"/>
    <col min="8195" max="8195" width="21.796875" style="3" customWidth="1"/>
    <col min="8196" max="8196" width="13.69921875" style="3" customWidth="1"/>
    <col min="8197" max="8197" width="13.5" style="3" customWidth="1"/>
    <col min="8198" max="8198" width="8.69921875" style="3" customWidth="1"/>
    <col min="8199" max="8199" width="8.19921875" style="3" customWidth="1"/>
    <col min="8200" max="8200" width="7.796875" style="3" customWidth="1"/>
    <col min="8201" max="8201" width="11.5" style="3" customWidth="1"/>
    <col min="8202" max="8202" width="8.59765625" style="3" customWidth="1"/>
    <col min="8203" max="8203" width="7.5" style="3" customWidth="1"/>
    <col min="8204" max="8204" width="10.59765625" style="3" customWidth="1"/>
    <col min="8205" max="8447" width="8.796875" style="3"/>
    <col min="8448" max="8450" width="0" style="3" hidden="1" customWidth="1"/>
    <col min="8451" max="8451" width="21.796875" style="3" customWidth="1"/>
    <col min="8452" max="8452" width="13.69921875" style="3" customWidth="1"/>
    <col min="8453" max="8453" width="13.5" style="3" customWidth="1"/>
    <col min="8454" max="8454" width="8.69921875" style="3" customWidth="1"/>
    <col min="8455" max="8455" width="8.19921875" style="3" customWidth="1"/>
    <col min="8456" max="8456" width="7.796875" style="3" customWidth="1"/>
    <col min="8457" max="8457" width="11.5" style="3" customWidth="1"/>
    <col min="8458" max="8458" width="8.59765625" style="3" customWidth="1"/>
    <col min="8459" max="8459" width="7.5" style="3" customWidth="1"/>
    <col min="8460" max="8460" width="10.59765625" style="3" customWidth="1"/>
    <col min="8461" max="8703" width="8.796875" style="3"/>
    <col min="8704" max="8706" width="0" style="3" hidden="1" customWidth="1"/>
    <col min="8707" max="8707" width="21.796875" style="3" customWidth="1"/>
    <col min="8708" max="8708" width="13.69921875" style="3" customWidth="1"/>
    <col min="8709" max="8709" width="13.5" style="3" customWidth="1"/>
    <col min="8710" max="8710" width="8.69921875" style="3" customWidth="1"/>
    <col min="8711" max="8711" width="8.19921875" style="3" customWidth="1"/>
    <col min="8712" max="8712" width="7.796875" style="3" customWidth="1"/>
    <col min="8713" max="8713" width="11.5" style="3" customWidth="1"/>
    <col min="8714" max="8714" width="8.59765625" style="3" customWidth="1"/>
    <col min="8715" max="8715" width="7.5" style="3" customWidth="1"/>
    <col min="8716" max="8716" width="10.59765625" style="3" customWidth="1"/>
    <col min="8717" max="8959" width="8.796875" style="3"/>
    <col min="8960" max="8962" width="0" style="3" hidden="1" customWidth="1"/>
    <col min="8963" max="8963" width="21.796875" style="3" customWidth="1"/>
    <col min="8964" max="8964" width="13.69921875" style="3" customWidth="1"/>
    <col min="8965" max="8965" width="13.5" style="3" customWidth="1"/>
    <col min="8966" max="8966" width="8.69921875" style="3" customWidth="1"/>
    <col min="8967" max="8967" width="8.19921875" style="3" customWidth="1"/>
    <col min="8968" max="8968" width="7.796875" style="3" customWidth="1"/>
    <col min="8969" max="8969" width="11.5" style="3" customWidth="1"/>
    <col min="8970" max="8970" width="8.59765625" style="3" customWidth="1"/>
    <col min="8971" max="8971" width="7.5" style="3" customWidth="1"/>
    <col min="8972" max="8972" width="10.59765625" style="3" customWidth="1"/>
    <col min="8973" max="9215" width="8.796875" style="3"/>
    <col min="9216" max="9218" width="0" style="3" hidden="1" customWidth="1"/>
    <col min="9219" max="9219" width="21.796875" style="3" customWidth="1"/>
    <col min="9220" max="9220" width="13.69921875" style="3" customWidth="1"/>
    <col min="9221" max="9221" width="13.5" style="3" customWidth="1"/>
    <col min="9222" max="9222" width="8.69921875" style="3" customWidth="1"/>
    <col min="9223" max="9223" width="8.19921875" style="3" customWidth="1"/>
    <col min="9224" max="9224" width="7.796875" style="3" customWidth="1"/>
    <col min="9225" max="9225" width="11.5" style="3" customWidth="1"/>
    <col min="9226" max="9226" width="8.59765625" style="3" customWidth="1"/>
    <col min="9227" max="9227" width="7.5" style="3" customWidth="1"/>
    <col min="9228" max="9228" width="10.59765625" style="3" customWidth="1"/>
    <col min="9229" max="9471" width="8.796875" style="3"/>
    <col min="9472" max="9474" width="0" style="3" hidden="1" customWidth="1"/>
    <col min="9475" max="9475" width="21.796875" style="3" customWidth="1"/>
    <col min="9476" max="9476" width="13.69921875" style="3" customWidth="1"/>
    <col min="9477" max="9477" width="13.5" style="3" customWidth="1"/>
    <col min="9478" max="9478" width="8.69921875" style="3" customWidth="1"/>
    <col min="9479" max="9479" width="8.19921875" style="3" customWidth="1"/>
    <col min="9480" max="9480" width="7.796875" style="3" customWidth="1"/>
    <col min="9481" max="9481" width="11.5" style="3" customWidth="1"/>
    <col min="9482" max="9482" width="8.59765625" style="3" customWidth="1"/>
    <col min="9483" max="9483" width="7.5" style="3" customWidth="1"/>
    <col min="9484" max="9484" width="10.59765625" style="3" customWidth="1"/>
    <col min="9485" max="9727" width="8.796875" style="3"/>
    <col min="9728" max="9730" width="0" style="3" hidden="1" customWidth="1"/>
    <col min="9731" max="9731" width="21.796875" style="3" customWidth="1"/>
    <col min="9732" max="9732" width="13.69921875" style="3" customWidth="1"/>
    <col min="9733" max="9733" width="13.5" style="3" customWidth="1"/>
    <col min="9734" max="9734" width="8.69921875" style="3" customWidth="1"/>
    <col min="9735" max="9735" width="8.19921875" style="3" customWidth="1"/>
    <col min="9736" max="9736" width="7.796875" style="3" customWidth="1"/>
    <col min="9737" max="9737" width="11.5" style="3" customWidth="1"/>
    <col min="9738" max="9738" width="8.59765625" style="3" customWidth="1"/>
    <col min="9739" max="9739" width="7.5" style="3" customWidth="1"/>
    <col min="9740" max="9740" width="10.59765625" style="3" customWidth="1"/>
    <col min="9741" max="9983" width="8.796875" style="3"/>
    <col min="9984" max="9986" width="0" style="3" hidden="1" customWidth="1"/>
    <col min="9987" max="9987" width="21.796875" style="3" customWidth="1"/>
    <col min="9988" max="9988" width="13.69921875" style="3" customWidth="1"/>
    <col min="9989" max="9989" width="13.5" style="3" customWidth="1"/>
    <col min="9990" max="9990" width="8.69921875" style="3" customWidth="1"/>
    <col min="9991" max="9991" width="8.19921875" style="3" customWidth="1"/>
    <col min="9992" max="9992" width="7.796875" style="3" customWidth="1"/>
    <col min="9993" max="9993" width="11.5" style="3" customWidth="1"/>
    <col min="9994" max="9994" width="8.59765625" style="3" customWidth="1"/>
    <col min="9995" max="9995" width="7.5" style="3" customWidth="1"/>
    <col min="9996" max="9996" width="10.59765625" style="3" customWidth="1"/>
    <col min="9997" max="10239" width="8.796875" style="3"/>
    <col min="10240" max="10242" width="0" style="3" hidden="1" customWidth="1"/>
    <col min="10243" max="10243" width="21.796875" style="3" customWidth="1"/>
    <col min="10244" max="10244" width="13.69921875" style="3" customWidth="1"/>
    <col min="10245" max="10245" width="13.5" style="3" customWidth="1"/>
    <col min="10246" max="10246" width="8.69921875" style="3" customWidth="1"/>
    <col min="10247" max="10247" width="8.19921875" style="3" customWidth="1"/>
    <col min="10248" max="10248" width="7.796875" style="3" customWidth="1"/>
    <col min="10249" max="10249" width="11.5" style="3" customWidth="1"/>
    <col min="10250" max="10250" width="8.59765625" style="3" customWidth="1"/>
    <col min="10251" max="10251" width="7.5" style="3" customWidth="1"/>
    <col min="10252" max="10252" width="10.59765625" style="3" customWidth="1"/>
    <col min="10253" max="10495" width="8.796875" style="3"/>
    <col min="10496" max="10498" width="0" style="3" hidden="1" customWidth="1"/>
    <col min="10499" max="10499" width="21.796875" style="3" customWidth="1"/>
    <col min="10500" max="10500" width="13.69921875" style="3" customWidth="1"/>
    <col min="10501" max="10501" width="13.5" style="3" customWidth="1"/>
    <col min="10502" max="10502" width="8.69921875" style="3" customWidth="1"/>
    <col min="10503" max="10503" width="8.19921875" style="3" customWidth="1"/>
    <col min="10504" max="10504" width="7.796875" style="3" customWidth="1"/>
    <col min="10505" max="10505" width="11.5" style="3" customWidth="1"/>
    <col min="10506" max="10506" width="8.59765625" style="3" customWidth="1"/>
    <col min="10507" max="10507" width="7.5" style="3" customWidth="1"/>
    <col min="10508" max="10508" width="10.59765625" style="3" customWidth="1"/>
    <col min="10509" max="10751" width="8.796875" style="3"/>
    <col min="10752" max="10754" width="0" style="3" hidden="1" customWidth="1"/>
    <col min="10755" max="10755" width="21.796875" style="3" customWidth="1"/>
    <col min="10756" max="10756" width="13.69921875" style="3" customWidth="1"/>
    <col min="10757" max="10757" width="13.5" style="3" customWidth="1"/>
    <col min="10758" max="10758" width="8.69921875" style="3" customWidth="1"/>
    <col min="10759" max="10759" width="8.19921875" style="3" customWidth="1"/>
    <col min="10760" max="10760" width="7.796875" style="3" customWidth="1"/>
    <col min="10761" max="10761" width="11.5" style="3" customWidth="1"/>
    <col min="10762" max="10762" width="8.59765625" style="3" customWidth="1"/>
    <col min="10763" max="10763" width="7.5" style="3" customWidth="1"/>
    <col min="10764" max="10764" width="10.59765625" style="3" customWidth="1"/>
    <col min="10765" max="11007" width="8.796875" style="3"/>
    <col min="11008" max="11010" width="0" style="3" hidden="1" customWidth="1"/>
    <col min="11011" max="11011" width="21.796875" style="3" customWidth="1"/>
    <col min="11012" max="11012" width="13.69921875" style="3" customWidth="1"/>
    <col min="11013" max="11013" width="13.5" style="3" customWidth="1"/>
    <col min="11014" max="11014" width="8.69921875" style="3" customWidth="1"/>
    <col min="11015" max="11015" width="8.19921875" style="3" customWidth="1"/>
    <col min="11016" max="11016" width="7.796875" style="3" customWidth="1"/>
    <col min="11017" max="11017" width="11.5" style="3" customWidth="1"/>
    <col min="11018" max="11018" width="8.59765625" style="3" customWidth="1"/>
    <col min="11019" max="11019" width="7.5" style="3" customWidth="1"/>
    <col min="11020" max="11020" width="10.59765625" style="3" customWidth="1"/>
    <col min="11021" max="11263" width="8.796875" style="3"/>
    <col min="11264" max="11266" width="0" style="3" hidden="1" customWidth="1"/>
    <col min="11267" max="11267" width="21.796875" style="3" customWidth="1"/>
    <col min="11268" max="11268" width="13.69921875" style="3" customWidth="1"/>
    <col min="11269" max="11269" width="13.5" style="3" customWidth="1"/>
    <col min="11270" max="11270" width="8.69921875" style="3" customWidth="1"/>
    <col min="11271" max="11271" width="8.19921875" style="3" customWidth="1"/>
    <col min="11272" max="11272" width="7.796875" style="3" customWidth="1"/>
    <col min="11273" max="11273" width="11.5" style="3" customWidth="1"/>
    <col min="11274" max="11274" width="8.59765625" style="3" customWidth="1"/>
    <col min="11275" max="11275" width="7.5" style="3" customWidth="1"/>
    <col min="11276" max="11276" width="10.59765625" style="3" customWidth="1"/>
    <col min="11277" max="11519" width="8.796875" style="3"/>
    <col min="11520" max="11522" width="0" style="3" hidden="1" customWidth="1"/>
    <col min="11523" max="11523" width="21.796875" style="3" customWidth="1"/>
    <col min="11524" max="11524" width="13.69921875" style="3" customWidth="1"/>
    <col min="11525" max="11525" width="13.5" style="3" customWidth="1"/>
    <col min="11526" max="11526" width="8.69921875" style="3" customWidth="1"/>
    <col min="11527" max="11527" width="8.19921875" style="3" customWidth="1"/>
    <col min="11528" max="11528" width="7.796875" style="3" customWidth="1"/>
    <col min="11529" max="11529" width="11.5" style="3" customWidth="1"/>
    <col min="11530" max="11530" width="8.59765625" style="3" customWidth="1"/>
    <col min="11531" max="11531" width="7.5" style="3" customWidth="1"/>
    <col min="11532" max="11532" width="10.59765625" style="3" customWidth="1"/>
    <col min="11533" max="11775" width="8.796875" style="3"/>
    <col min="11776" max="11778" width="0" style="3" hidden="1" customWidth="1"/>
    <col min="11779" max="11779" width="21.796875" style="3" customWidth="1"/>
    <col min="11780" max="11780" width="13.69921875" style="3" customWidth="1"/>
    <col min="11781" max="11781" width="13.5" style="3" customWidth="1"/>
    <col min="11782" max="11782" width="8.69921875" style="3" customWidth="1"/>
    <col min="11783" max="11783" width="8.19921875" style="3" customWidth="1"/>
    <col min="11784" max="11784" width="7.796875" style="3" customWidth="1"/>
    <col min="11785" max="11785" width="11.5" style="3" customWidth="1"/>
    <col min="11786" max="11786" width="8.59765625" style="3" customWidth="1"/>
    <col min="11787" max="11787" width="7.5" style="3" customWidth="1"/>
    <col min="11788" max="11788" width="10.59765625" style="3" customWidth="1"/>
    <col min="11789" max="12031" width="8.796875" style="3"/>
    <col min="12032" max="12034" width="0" style="3" hidden="1" customWidth="1"/>
    <col min="12035" max="12035" width="21.796875" style="3" customWidth="1"/>
    <col min="12036" max="12036" width="13.69921875" style="3" customWidth="1"/>
    <col min="12037" max="12037" width="13.5" style="3" customWidth="1"/>
    <col min="12038" max="12038" width="8.69921875" style="3" customWidth="1"/>
    <col min="12039" max="12039" width="8.19921875" style="3" customWidth="1"/>
    <col min="12040" max="12040" width="7.796875" style="3" customWidth="1"/>
    <col min="12041" max="12041" width="11.5" style="3" customWidth="1"/>
    <col min="12042" max="12042" width="8.59765625" style="3" customWidth="1"/>
    <col min="12043" max="12043" width="7.5" style="3" customWidth="1"/>
    <col min="12044" max="12044" width="10.59765625" style="3" customWidth="1"/>
    <col min="12045" max="12287" width="8.796875" style="3"/>
    <col min="12288" max="12290" width="0" style="3" hidden="1" customWidth="1"/>
    <col min="12291" max="12291" width="21.796875" style="3" customWidth="1"/>
    <col min="12292" max="12292" width="13.69921875" style="3" customWidth="1"/>
    <col min="12293" max="12293" width="13.5" style="3" customWidth="1"/>
    <col min="12294" max="12294" width="8.69921875" style="3" customWidth="1"/>
    <col min="12295" max="12295" width="8.19921875" style="3" customWidth="1"/>
    <col min="12296" max="12296" width="7.796875" style="3" customWidth="1"/>
    <col min="12297" max="12297" width="11.5" style="3" customWidth="1"/>
    <col min="12298" max="12298" width="8.59765625" style="3" customWidth="1"/>
    <col min="12299" max="12299" width="7.5" style="3" customWidth="1"/>
    <col min="12300" max="12300" width="10.59765625" style="3" customWidth="1"/>
    <col min="12301" max="12543" width="8.796875" style="3"/>
    <col min="12544" max="12546" width="0" style="3" hidden="1" customWidth="1"/>
    <col min="12547" max="12547" width="21.796875" style="3" customWidth="1"/>
    <col min="12548" max="12548" width="13.69921875" style="3" customWidth="1"/>
    <col min="12549" max="12549" width="13.5" style="3" customWidth="1"/>
    <col min="12550" max="12550" width="8.69921875" style="3" customWidth="1"/>
    <col min="12551" max="12551" width="8.19921875" style="3" customWidth="1"/>
    <col min="12552" max="12552" width="7.796875" style="3" customWidth="1"/>
    <col min="12553" max="12553" width="11.5" style="3" customWidth="1"/>
    <col min="12554" max="12554" width="8.59765625" style="3" customWidth="1"/>
    <col min="12555" max="12555" width="7.5" style="3" customWidth="1"/>
    <col min="12556" max="12556" width="10.59765625" style="3" customWidth="1"/>
    <col min="12557" max="12799" width="8.796875" style="3"/>
    <col min="12800" max="12802" width="0" style="3" hidden="1" customWidth="1"/>
    <col min="12803" max="12803" width="21.796875" style="3" customWidth="1"/>
    <col min="12804" max="12804" width="13.69921875" style="3" customWidth="1"/>
    <col min="12805" max="12805" width="13.5" style="3" customWidth="1"/>
    <col min="12806" max="12806" width="8.69921875" style="3" customWidth="1"/>
    <col min="12807" max="12807" width="8.19921875" style="3" customWidth="1"/>
    <col min="12808" max="12808" width="7.796875" style="3" customWidth="1"/>
    <col min="12809" max="12809" width="11.5" style="3" customWidth="1"/>
    <col min="12810" max="12810" width="8.59765625" style="3" customWidth="1"/>
    <col min="12811" max="12811" width="7.5" style="3" customWidth="1"/>
    <col min="12812" max="12812" width="10.59765625" style="3" customWidth="1"/>
    <col min="12813" max="13055" width="8.796875" style="3"/>
    <col min="13056" max="13058" width="0" style="3" hidden="1" customWidth="1"/>
    <col min="13059" max="13059" width="21.796875" style="3" customWidth="1"/>
    <col min="13060" max="13060" width="13.69921875" style="3" customWidth="1"/>
    <col min="13061" max="13061" width="13.5" style="3" customWidth="1"/>
    <col min="13062" max="13062" width="8.69921875" style="3" customWidth="1"/>
    <col min="13063" max="13063" width="8.19921875" style="3" customWidth="1"/>
    <col min="13064" max="13064" width="7.796875" style="3" customWidth="1"/>
    <col min="13065" max="13065" width="11.5" style="3" customWidth="1"/>
    <col min="13066" max="13066" width="8.59765625" style="3" customWidth="1"/>
    <col min="13067" max="13067" width="7.5" style="3" customWidth="1"/>
    <col min="13068" max="13068" width="10.59765625" style="3" customWidth="1"/>
    <col min="13069" max="13311" width="8.796875" style="3"/>
    <col min="13312" max="13314" width="0" style="3" hidden="1" customWidth="1"/>
    <col min="13315" max="13315" width="21.796875" style="3" customWidth="1"/>
    <col min="13316" max="13316" width="13.69921875" style="3" customWidth="1"/>
    <col min="13317" max="13317" width="13.5" style="3" customWidth="1"/>
    <col min="13318" max="13318" width="8.69921875" style="3" customWidth="1"/>
    <col min="13319" max="13319" width="8.19921875" style="3" customWidth="1"/>
    <col min="13320" max="13320" width="7.796875" style="3" customWidth="1"/>
    <col min="13321" max="13321" width="11.5" style="3" customWidth="1"/>
    <col min="13322" max="13322" width="8.59765625" style="3" customWidth="1"/>
    <col min="13323" max="13323" width="7.5" style="3" customWidth="1"/>
    <col min="13324" max="13324" width="10.59765625" style="3" customWidth="1"/>
    <col min="13325" max="13567" width="8.796875" style="3"/>
    <col min="13568" max="13570" width="0" style="3" hidden="1" customWidth="1"/>
    <col min="13571" max="13571" width="21.796875" style="3" customWidth="1"/>
    <col min="13572" max="13572" width="13.69921875" style="3" customWidth="1"/>
    <col min="13573" max="13573" width="13.5" style="3" customWidth="1"/>
    <col min="13574" max="13574" width="8.69921875" style="3" customWidth="1"/>
    <col min="13575" max="13575" width="8.19921875" style="3" customWidth="1"/>
    <col min="13576" max="13576" width="7.796875" style="3" customWidth="1"/>
    <col min="13577" max="13577" width="11.5" style="3" customWidth="1"/>
    <col min="13578" max="13578" width="8.59765625" style="3" customWidth="1"/>
    <col min="13579" max="13579" width="7.5" style="3" customWidth="1"/>
    <col min="13580" max="13580" width="10.59765625" style="3" customWidth="1"/>
    <col min="13581" max="13823" width="8.796875" style="3"/>
    <col min="13824" max="13826" width="0" style="3" hidden="1" customWidth="1"/>
    <col min="13827" max="13827" width="21.796875" style="3" customWidth="1"/>
    <col min="13828" max="13828" width="13.69921875" style="3" customWidth="1"/>
    <col min="13829" max="13829" width="13.5" style="3" customWidth="1"/>
    <col min="13830" max="13830" width="8.69921875" style="3" customWidth="1"/>
    <col min="13831" max="13831" width="8.19921875" style="3" customWidth="1"/>
    <col min="13832" max="13832" width="7.796875" style="3" customWidth="1"/>
    <col min="13833" max="13833" width="11.5" style="3" customWidth="1"/>
    <col min="13834" max="13834" width="8.59765625" style="3" customWidth="1"/>
    <col min="13835" max="13835" width="7.5" style="3" customWidth="1"/>
    <col min="13836" max="13836" width="10.59765625" style="3" customWidth="1"/>
    <col min="13837" max="14079" width="8.796875" style="3"/>
    <col min="14080" max="14082" width="0" style="3" hidden="1" customWidth="1"/>
    <col min="14083" max="14083" width="21.796875" style="3" customWidth="1"/>
    <col min="14084" max="14084" width="13.69921875" style="3" customWidth="1"/>
    <col min="14085" max="14085" width="13.5" style="3" customWidth="1"/>
    <col min="14086" max="14086" width="8.69921875" style="3" customWidth="1"/>
    <col min="14087" max="14087" width="8.19921875" style="3" customWidth="1"/>
    <col min="14088" max="14088" width="7.796875" style="3" customWidth="1"/>
    <col min="14089" max="14089" width="11.5" style="3" customWidth="1"/>
    <col min="14090" max="14090" width="8.59765625" style="3" customWidth="1"/>
    <col min="14091" max="14091" width="7.5" style="3" customWidth="1"/>
    <col min="14092" max="14092" width="10.59765625" style="3" customWidth="1"/>
    <col min="14093" max="14335" width="8.796875" style="3"/>
    <col min="14336" max="14338" width="0" style="3" hidden="1" customWidth="1"/>
    <col min="14339" max="14339" width="21.796875" style="3" customWidth="1"/>
    <col min="14340" max="14340" width="13.69921875" style="3" customWidth="1"/>
    <col min="14341" max="14341" width="13.5" style="3" customWidth="1"/>
    <col min="14342" max="14342" width="8.69921875" style="3" customWidth="1"/>
    <col min="14343" max="14343" width="8.19921875" style="3" customWidth="1"/>
    <col min="14344" max="14344" width="7.796875" style="3" customWidth="1"/>
    <col min="14345" max="14345" width="11.5" style="3" customWidth="1"/>
    <col min="14346" max="14346" width="8.59765625" style="3" customWidth="1"/>
    <col min="14347" max="14347" width="7.5" style="3" customWidth="1"/>
    <col min="14348" max="14348" width="10.59765625" style="3" customWidth="1"/>
    <col min="14349" max="14591" width="8.796875" style="3"/>
    <col min="14592" max="14594" width="0" style="3" hidden="1" customWidth="1"/>
    <col min="14595" max="14595" width="21.796875" style="3" customWidth="1"/>
    <col min="14596" max="14596" width="13.69921875" style="3" customWidth="1"/>
    <col min="14597" max="14597" width="13.5" style="3" customWidth="1"/>
    <col min="14598" max="14598" width="8.69921875" style="3" customWidth="1"/>
    <col min="14599" max="14599" width="8.19921875" style="3" customWidth="1"/>
    <col min="14600" max="14600" width="7.796875" style="3" customWidth="1"/>
    <col min="14601" max="14601" width="11.5" style="3" customWidth="1"/>
    <col min="14602" max="14602" width="8.59765625" style="3" customWidth="1"/>
    <col min="14603" max="14603" width="7.5" style="3" customWidth="1"/>
    <col min="14604" max="14604" width="10.59765625" style="3" customWidth="1"/>
    <col min="14605" max="14847" width="8.796875" style="3"/>
    <col min="14848" max="14850" width="0" style="3" hidden="1" customWidth="1"/>
    <col min="14851" max="14851" width="21.796875" style="3" customWidth="1"/>
    <col min="14852" max="14852" width="13.69921875" style="3" customWidth="1"/>
    <col min="14853" max="14853" width="13.5" style="3" customWidth="1"/>
    <col min="14854" max="14854" width="8.69921875" style="3" customWidth="1"/>
    <col min="14855" max="14855" width="8.19921875" style="3" customWidth="1"/>
    <col min="14856" max="14856" width="7.796875" style="3" customWidth="1"/>
    <col min="14857" max="14857" width="11.5" style="3" customWidth="1"/>
    <col min="14858" max="14858" width="8.59765625" style="3" customWidth="1"/>
    <col min="14859" max="14859" width="7.5" style="3" customWidth="1"/>
    <col min="14860" max="14860" width="10.59765625" style="3" customWidth="1"/>
    <col min="14861" max="15103" width="8.796875" style="3"/>
    <col min="15104" max="15106" width="0" style="3" hidden="1" customWidth="1"/>
    <col min="15107" max="15107" width="21.796875" style="3" customWidth="1"/>
    <col min="15108" max="15108" width="13.69921875" style="3" customWidth="1"/>
    <col min="15109" max="15109" width="13.5" style="3" customWidth="1"/>
    <col min="15110" max="15110" width="8.69921875" style="3" customWidth="1"/>
    <col min="15111" max="15111" width="8.19921875" style="3" customWidth="1"/>
    <col min="15112" max="15112" width="7.796875" style="3" customWidth="1"/>
    <col min="15113" max="15113" width="11.5" style="3" customWidth="1"/>
    <col min="15114" max="15114" width="8.59765625" style="3" customWidth="1"/>
    <col min="15115" max="15115" width="7.5" style="3" customWidth="1"/>
    <col min="15116" max="15116" width="10.59765625" style="3" customWidth="1"/>
    <col min="15117" max="15359" width="8.796875" style="3"/>
    <col min="15360" max="15362" width="0" style="3" hidden="1" customWidth="1"/>
    <col min="15363" max="15363" width="21.796875" style="3" customWidth="1"/>
    <col min="15364" max="15364" width="13.69921875" style="3" customWidth="1"/>
    <col min="15365" max="15365" width="13.5" style="3" customWidth="1"/>
    <col min="15366" max="15366" width="8.69921875" style="3" customWidth="1"/>
    <col min="15367" max="15367" width="8.19921875" style="3" customWidth="1"/>
    <col min="15368" max="15368" width="7.796875" style="3" customWidth="1"/>
    <col min="15369" max="15369" width="11.5" style="3" customWidth="1"/>
    <col min="15370" max="15370" width="8.59765625" style="3" customWidth="1"/>
    <col min="15371" max="15371" width="7.5" style="3" customWidth="1"/>
    <col min="15372" max="15372" width="10.59765625" style="3" customWidth="1"/>
    <col min="15373" max="15615" width="8.796875" style="3"/>
    <col min="15616" max="15618" width="0" style="3" hidden="1" customWidth="1"/>
    <col min="15619" max="15619" width="21.796875" style="3" customWidth="1"/>
    <col min="15620" max="15620" width="13.69921875" style="3" customWidth="1"/>
    <col min="15621" max="15621" width="13.5" style="3" customWidth="1"/>
    <col min="15622" max="15622" width="8.69921875" style="3" customWidth="1"/>
    <col min="15623" max="15623" width="8.19921875" style="3" customWidth="1"/>
    <col min="15624" max="15624" width="7.796875" style="3" customWidth="1"/>
    <col min="15625" max="15625" width="11.5" style="3" customWidth="1"/>
    <col min="15626" max="15626" width="8.59765625" style="3" customWidth="1"/>
    <col min="15627" max="15627" width="7.5" style="3" customWidth="1"/>
    <col min="15628" max="15628" width="10.59765625" style="3" customWidth="1"/>
    <col min="15629" max="15871" width="8.796875" style="3"/>
    <col min="15872" max="15874" width="0" style="3" hidden="1" customWidth="1"/>
    <col min="15875" max="15875" width="21.796875" style="3" customWidth="1"/>
    <col min="15876" max="15876" width="13.69921875" style="3" customWidth="1"/>
    <col min="15877" max="15877" width="13.5" style="3" customWidth="1"/>
    <col min="15878" max="15878" width="8.69921875" style="3" customWidth="1"/>
    <col min="15879" max="15879" width="8.19921875" style="3" customWidth="1"/>
    <col min="15880" max="15880" width="7.796875" style="3" customWidth="1"/>
    <col min="15881" max="15881" width="11.5" style="3" customWidth="1"/>
    <col min="15882" max="15882" width="8.59765625" style="3" customWidth="1"/>
    <col min="15883" max="15883" width="7.5" style="3" customWidth="1"/>
    <col min="15884" max="15884" width="10.59765625" style="3" customWidth="1"/>
    <col min="15885" max="16127" width="8.796875" style="3"/>
    <col min="16128" max="16130" width="0" style="3" hidden="1" customWidth="1"/>
    <col min="16131" max="16131" width="21.796875" style="3" customWidth="1"/>
    <col min="16132" max="16132" width="13.69921875" style="3" customWidth="1"/>
    <col min="16133" max="16133" width="13.5" style="3" customWidth="1"/>
    <col min="16134" max="16134" width="8.69921875" style="3" customWidth="1"/>
    <col min="16135" max="16135" width="8.19921875" style="3" customWidth="1"/>
    <col min="16136" max="16136" width="7.796875" style="3" customWidth="1"/>
    <col min="16137" max="16137" width="11.5" style="3" customWidth="1"/>
    <col min="16138" max="16138" width="8.59765625" style="3" customWidth="1"/>
    <col min="16139" max="16139" width="7.5" style="3" customWidth="1"/>
    <col min="16140" max="16140" width="10.59765625" style="3" customWidth="1"/>
    <col min="16141" max="16384" width="8.796875" style="3"/>
  </cols>
  <sheetData>
    <row r="1" spans="4:13" ht="93" customHeight="1" x14ac:dyDescent="0.25">
      <c r="E1" s="309" t="s">
        <v>853</v>
      </c>
      <c r="F1" s="309"/>
      <c r="G1" s="309"/>
      <c r="H1" s="309"/>
      <c r="I1" s="309"/>
      <c r="J1" s="309"/>
      <c r="K1" s="309"/>
      <c r="L1" s="309"/>
      <c r="M1" s="2"/>
    </row>
    <row r="2" spans="4:13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</row>
    <row r="3" spans="4:13" ht="12.75" customHeight="1" x14ac:dyDescent="0.2">
      <c r="D3" s="376" t="s">
        <v>318</v>
      </c>
      <c r="E3" s="376"/>
      <c r="F3" s="376"/>
      <c r="G3" s="376"/>
      <c r="H3" s="376"/>
      <c r="I3" s="376"/>
      <c r="J3" s="376"/>
      <c r="K3" s="376"/>
      <c r="L3" s="376"/>
    </row>
    <row r="4" spans="4:13" ht="22.5" customHeight="1" x14ac:dyDescent="0.2">
      <c r="D4" s="8"/>
      <c r="E4" s="267" t="s">
        <v>309</v>
      </c>
      <c r="F4" s="267" t="s">
        <v>310</v>
      </c>
      <c r="G4" s="267" t="s">
        <v>311</v>
      </c>
      <c r="H4" s="267" t="s">
        <v>312</v>
      </c>
      <c r="I4" s="267" t="s">
        <v>313</v>
      </c>
      <c r="J4" s="267" t="s">
        <v>314</v>
      </c>
      <c r="K4" s="267" t="s">
        <v>315</v>
      </c>
      <c r="L4" s="267" t="s">
        <v>316</v>
      </c>
    </row>
    <row r="5" spans="4:13" ht="12.75" x14ac:dyDescent="0.2">
      <c r="D5" s="8"/>
      <c r="E5" s="184">
        <v>1</v>
      </c>
      <c r="F5" s="184">
        <v>2</v>
      </c>
      <c r="G5" s="184">
        <v>3</v>
      </c>
      <c r="H5" s="184">
        <v>4</v>
      </c>
      <c r="I5" s="184">
        <v>5</v>
      </c>
      <c r="J5" s="184">
        <v>6</v>
      </c>
      <c r="K5" s="184">
        <v>7</v>
      </c>
      <c r="L5" s="184">
        <v>8</v>
      </c>
    </row>
    <row r="6" spans="4:13" ht="15.75" x14ac:dyDescent="0.25">
      <c r="D6" s="9" t="s">
        <v>21</v>
      </c>
      <c r="E6" s="10" t="s">
        <v>25</v>
      </c>
      <c r="F6" s="10" t="s">
        <v>26</v>
      </c>
      <c r="G6" s="10" t="s">
        <v>26</v>
      </c>
      <c r="H6" s="10" t="s">
        <v>25</v>
      </c>
      <c r="I6" s="10" t="s">
        <v>26</v>
      </c>
      <c r="J6" s="10" t="s">
        <v>26</v>
      </c>
      <c r="K6" s="10" t="s">
        <v>26</v>
      </c>
      <c r="L6" s="10" t="s">
        <v>26</v>
      </c>
    </row>
    <row r="7" spans="4:13" ht="15.75" customHeight="1" x14ac:dyDescent="0.25">
      <c r="D7" s="11" t="s">
        <v>22</v>
      </c>
      <c r="E7" s="12" t="s">
        <v>25</v>
      </c>
      <c r="F7" s="12" t="s">
        <v>26</v>
      </c>
      <c r="G7" s="12" t="s">
        <v>26</v>
      </c>
      <c r="H7" s="12" t="s">
        <v>25</v>
      </c>
      <c r="I7" s="12" t="s">
        <v>26</v>
      </c>
      <c r="J7" s="12" t="s">
        <v>26</v>
      </c>
      <c r="K7" s="12" t="s">
        <v>26</v>
      </c>
      <c r="L7" s="12" t="s">
        <v>26</v>
      </c>
    </row>
    <row r="8" spans="4:13" ht="16.5" customHeight="1" x14ac:dyDescent="0.25">
      <c r="D8" s="13" t="s">
        <v>23</v>
      </c>
      <c r="E8" s="12" t="s">
        <v>26</v>
      </c>
      <c r="F8" s="12" t="s">
        <v>26</v>
      </c>
      <c r="G8" s="12" t="s">
        <v>26</v>
      </c>
      <c r="H8" s="12" t="s">
        <v>26</v>
      </c>
      <c r="I8" s="12" t="s">
        <v>26</v>
      </c>
      <c r="J8" s="12" t="s">
        <v>26</v>
      </c>
      <c r="K8" s="12" t="s">
        <v>26</v>
      </c>
      <c r="L8" s="12" t="s">
        <v>26</v>
      </c>
    </row>
    <row r="9" spans="4:13" ht="16.5" customHeight="1" x14ac:dyDescent="0.25">
      <c r="D9" s="13" t="s">
        <v>24</v>
      </c>
      <c r="E9" s="12" t="s">
        <v>26</v>
      </c>
      <c r="F9" s="12" t="s">
        <v>26</v>
      </c>
      <c r="G9" s="12" t="s">
        <v>26</v>
      </c>
      <c r="H9" s="12" t="s">
        <v>26</v>
      </c>
      <c r="I9" s="12" t="s">
        <v>26</v>
      </c>
      <c r="J9" s="12" t="s">
        <v>26</v>
      </c>
      <c r="K9" s="12" t="s">
        <v>26</v>
      </c>
      <c r="L9" s="12" t="s">
        <v>26</v>
      </c>
    </row>
    <row r="10" spans="4:13" ht="16.5" customHeight="1" x14ac:dyDescent="0.25">
      <c r="D10" s="13" t="s">
        <v>27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" t="s">
        <v>26</v>
      </c>
    </row>
    <row r="11" spans="4:13" ht="16.5" customHeight="1" x14ac:dyDescent="0.25">
      <c r="D11" s="13" t="s">
        <v>28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</row>
    <row r="12" spans="4:13" ht="16.5" customHeight="1" x14ac:dyDescent="0.25">
      <c r="D12" s="13" t="s">
        <v>29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</row>
    <row r="13" spans="4:13" ht="16.5" customHeight="1" x14ac:dyDescent="0.25">
      <c r="D13" s="13" t="s">
        <v>30</v>
      </c>
      <c r="E13" s="12" t="s">
        <v>25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</row>
    <row r="14" spans="4:13" ht="16.5" customHeight="1" x14ac:dyDescent="0.25">
      <c r="D14" s="13" t="s">
        <v>31</v>
      </c>
      <c r="E14" s="12" t="s">
        <v>26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</row>
    <row r="15" spans="4:13" ht="16.5" customHeight="1" x14ac:dyDescent="0.25">
      <c r="D15" s="13" t="s">
        <v>32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</row>
    <row r="16" spans="4:13" ht="16.5" customHeight="1" x14ac:dyDescent="0.25">
      <c r="D16" s="13" t="s">
        <v>33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</row>
    <row r="17" spans="4:12" ht="16.5" customHeight="1" x14ac:dyDescent="0.25">
      <c r="D17" s="13" t="s">
        <v>34</v>
      </c>
      <c r="E17" s="12" t="s">
        <v>26</v>
      </c>
      <c r="F17" s="12" t="s">
        <v>26</v>
      </c>
      <c r="G17" s="12" t="s">
        <v>26</v>
      </c>
      <c r="H17" s="12" t="s">
        <v>26</v>
      </c>
      <c r="I17" s="12" t="s">
        <v>26</v>
      </c>
      <c r="J17" s="12" t="s">
        <v>26</v>
      </c>
      <c r="K17" s="12" t="s">
        <v>26</v>
      </c>
      <c r="L17" s="12" t="s">
        <v>26</v>
      </c>
    </row>
    <row r="18" spans="4:12" ht="16.5" customHeight="1" x14ac:dyDescent="0.25">
      <c r="D18" s="13" t="s">
        <v>35</v>
      </c>
      <c r="E18" s="12" t="s">
        <v>26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</row>
    <row r="19" spans="4:12" ht="16.5" customHeight="1" x14ac:dyDescent="0.25">
      <c r="D19" s="13" t="s">
        <v>36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</row>
    <row r="20" spans="4:12" ht="16.5" customHeight="1" x14ac:dyDescent="0.25">
      <c r="D20" s="13" t="s">
        <v>37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</row>
    <row r="21" spans="4:12" ht="16.5" customHeight="1" x14ac:dyDescent="0.25">
      <c r="D21" s="13" t="s">
        <v>38</v>
      </c>
      <c r="E21" s="12" t="s">
        <v>26</v>
      </c>
      <c r="F21" s="12" t="s">
        <v>26</v>
      </c>
      <c r="G21" s="12" t="s">
        <v>26</v>
      </c>
      <c r="H21" s="12" t="s">
        <v>25</v>
      </c>
      <c r="I21" s="12" t="s">
        <v>26</v>
      </c>
      <c r="J21" s="12" t="s">
        <v>26</v>
      </c>
      <c r="K21" s="12" t="s">
        <v>26</v>
      </c>
      <c r="L21" s="12" t="s">
        <v>26</v>
      </c>
    </row>
    <row r="22" spans="4:12" ht="16.5" customHeight="1" x14ac:dyDescent="0.25">
      <c r="D22" s="13" t="s">
        <v>39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</row>
    <row r="23" spans="4:12" ht="16.5" customHeight="1" x14ac:dyDescent="0.25">
      <c r="D23" s="13" t="s">
        <v>40</v>
      </c>
      <c r="E23" s="12" t="s">
        <v>26</v>
      </c>
      <c r="F23" s="12" t="s">
        <v>26</v>
      </c>
      <c r="G23" s="12" t="s">
        <v>26</v>
      </c>
      <c r="H23" s="12" t="s">
        <v>26</v>
      </c>
      <c r="I23" s="12" t="s">
        <v>26</v>
      </c>
      <c r="J23" s="12" t="s">
        <v>26</v>
      </c>
      <c r="K23" s="12" t="s">
        <v>26</v>
      </c>
      <c r="L23" s="12" t="s">
        <v>26</v>
      </c>
    </row>
    <row r="24" spans="4:12" ht="16.5" customHeight="1" x14ac:dyDescent="0.25">
      <c r="D24" s="13" t="s">
        <v>41</v>
      </c>
      <c r="E24" s="12" t="s">
        <v>26</v>
      </c>
      <c r="F24" s="12" t="s">
        <v>26</v>
      </c>
      <c r="G24" s="12" t="s">
        <v>26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</row>
    <row r="25" spans="4:12" ht="16.5" customHeight="1" x14ac:dyDescent="0.25">
      <c r="D25" s="13" t="s">
        <v>42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</row>
    <row r="26" spans="4:12" ht="16.5" customHeight="1" x14ac:dyDescent="0.25">
      <c r="D26" s="13" t="s">
        <v>43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</row>
    <row r="27" spans="4:12" ht="16.5" customHeight="1" x14ac:dyDescent="0.25">
      <c r="D27" s="13" t="s">
        <v>44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</row>
    <row r="28" spans="4:12" ht="16.5" customHeight="1" x14ac:dyDescent="0.25">
      <c r="D28" s="13" t="s">
        <v>45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</row>
    <row r="29" spans="4:12" ht="16.5" customHeight="1" x14ac:dyDescent="0.25">
      <c r="D29" s="13" t="s">
        <v>46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</row>
    <row r="30" spans="4:12" ht="16.5" customHeight="1" x14ac:dyDescent="0.25">
      <c r="D30" s="13" t="s">
        <v>47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</row>
    <row r="31" spans="4:12" ht="16.5" customHeight="1" x14ac:dyDescent="0.25">
      <c r="D31" s="13" t="s">
        <v>48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</row>
    <row r="32" spans="4:12" ht="16.5" customHeight="1" x14ac:dyDescent="0.25">
      <c r="D32" s="13" t="s">
        <v>49</v>
      </c>
      <c r="E32" s="12" t="s">
        <v>26</v>
      </c>
      <c r="F32" s="12" t="s">
        <v>26</v>
      </c>
      <c r="G32" s="12" t="s">
        <v>26</v>
      </c>
      <c r="H32" s="12" t="s">
        <v>26</v>
      </c>
      <c r="I32" s="12" t="s">
        <v>26</v>
      </c>
      <c r="J32" s="12" t="s">
        <v>26</v>
      </c>
      <c r="K32" s="12" t="s">
        <v>26</v>
      </c>
      <c r="L32" s="12" t="s">
        <v>26</v>
      </c>
    </row>
    <row r="33" spans="4:12" ht="16.5" customHeight="1" x14ac:dyDescent="0.25">
      <c r="D33" s="13" t="s">
        <v>50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</row>
    <row r="34" spans="4:12" ht="16.5" customHeight="1" x14ac:dyDescent="0.25">
      <c r="D34" s="13" t="s">
        <v>51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</row>
    <row r="35" spans="4:12" ht="16.5" customHeight="1" x14ac:dyDescent="0.25">
      <c r="D35" s="13" t="s">
        <v>52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</row>
    <row r="36" spans="4:12" ht="16.5" customHeight="1" x14ac:dyDescent="0.25">
      <c r="D36" s="11" t="s">
        <v>53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</row>
    <row r="37" spans="4:12" ht="16.5" customHeight="1" x14ac:dyDescent="0.25">
      <c r="D37" s="13" t="s">
        <v>54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</row>
    <row r="38" spans="4:12" ht="16.5" customHeight="1" x14ac:dyDescent="0.25">
      <c r="D38" s="13" t="s">
        <v>55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</row>
    <row r="39" spans="4:12" ht="16.5" customHeight="1" x14ac:dyDescent="0.25">
      <c r="D39" s="13" t="s">
        <v>56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</row>
    <row r="40" spans="4:12" ht="16.5" customHeight="1" x14ac:dyDescent="0.25">
      <c r="D40" s="13" t="s">
        <v>57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</row>
    <row r="41" spans="4:12" ht="16.5" customHeight="1" x14ac:dyDescent="0.25">
      <c r="D41" s="13" t="s">
        <v>58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</row>
    <row r="42" spans="4:12" ht="16.5" customHeight="1" x14ac:dyDescent="0.25">
      <c r="D42" s="13"/>
      <c r="E42" s="12"/>
      <c r="F42" s="12"/>
      <c r="G42" s="12"/>
      <c r="H42" s="12"/>
      <c r="I42" s="12"/>
      <c r="J42" s="12"/>
      <c r="K42" s="12"/>
      <c r="L42" s="12"/>
    </row>
  </sheetData>
  <mergeCells count="2">
    <mergeCell ref="E1:L1"/>
    <mergeCell ref="D3:L3"/>
  </mergeCells>
  <pageMargins left="0.70866141732283472" right="0.31496062992125984" top="0.74803149606299213" bottom="0.74803149606299213" header="0.31496062992125984" footer="0.31496062992125984"/>
  <pageSetup scale="75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D1:M42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33.69921875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255" width="8.796875" style="3"/>
    <col min="256" max="258" width="0" style="3" hidden="1" customWidth="1"/>
    <col min="259" max="259" width="21.796875" style="3" customWidth="1"/>
    <col min="260" max="260" width="13.69921875" style="3" customWidth="1"/>
    <col min="261" max="261" width="13.5" style="3" customWidth="1"/>
    <col min="262" max="262" width="8.69921875" style="3" customWidth="1"/>
    <col min="263" max="263" width="8.19921875" style="3" customWidth="1"/>
    <col min="264" max="264" width="7.796875" style="3" customWidth="1"/>
    <col min="265" max="265" width="11.5" style="3" customWidth="1"/>
    <col min="266" max="266" width="8.59765625" style="3" customWidth="1"/>
    <col min="267" max="267" width="7.5" style="3" customWidth="1"/>
    <col min="268" max="268" width="10.59765625" style="3" customWidth="1"/>
    <col min="269" max="511" width="8.796875" style="3"/>
    <col min="512" max="514" width="0" style="3" hidden="1" customWidth="1"/>
    <col min="515" max="515" width="21.796875" style="3" customWidth="1"/>
    <col min="516" max="516" width="13.69921875" style="3" customWidth="1"/>
    <col min="517" max="517" width="13.5" style="3" customWidth="1"/>
    <col min="518" max="518" width="8.69921875" style="3" customWidth="1"/>
    <col min="519" max="519" width="8.19921875" style="3" customWidth="1"/>
    <col min="520" max="520" width="7.796875" style="3" customWidth="1"/>
    <col min="521" max="521" width="11.5" style="3" customWidth="1"/>
    <col min="522" max="522" width="8.59765625" style="3" customWidth="1"/>
    <col min="523" max="523" width="7.5" style="3" customWidth="1"/>
    <col min="524" max="524" width="10.59765625" style="3" customWidth="1"/>
    <col min="525" max="767" width="8.796875" style="3"/>
    <col min="768" max="770" width="0" style="3" hidden="1" customWidth="1"/>
    <col min="771" max="771" width="21.796875" style="3" customWidth="1"/>
    <col min="772" max="772" width="13.69921875" style="3" customWidth="1"/>
    <col min="773" max="773" width="13.5" style="3" customWidth="1"/>
    <col min="774" max="774" width="8.69921875" style="3" customWidth="1"/>
    <col min="775" max="775" width="8.19921875" style="3" customWidth="1"/>
    <col min="776" max="776" width="7.796875" style="3" customWidth="1"/>
    <col min="777" max="777" width="11.5" style="3" customWidth="1"/>
    <col min="778" max="778" width="8.59765625" style="3" customWidth="1"/>
    <col min="779" max="779" width="7.5" style="3" customWidth="1"/>
    <col min="780" max="780" width="10.59765625" style="3" customWidth="1"/>
    <col min="781" max="1023" width="8.796875" style="3"/>
    <col min="1024" max="1026" width="0" style="3" hidden="1" customWidth="1"/>
    <col min="1027" max="1027" width="21.796875" style="3" customWidth="1"/>
    <col min="1028" max="1028" width="13.69921875" style="3" customWidth="1"/>
    <col min="1029" max="1029" width="13.5" style="3" customWidth="1"/>
    <col min="1030" max="1030" width="8.69921875" style="3" customWidth="1"/>
    <col min="1031" max="1031" width="8.19921875" style="3" customWidth="1"/>
    <col min="1032" max="1032" width="7.796875" style="3" customWidth="1"/>
    <col min="1033" max="1033" width="11.5" style="3" customWidth="1"/>
    <col min="1034" max="1034" width="8.59765625" style="3" customWidth="1"/>
    <col min="1035" max="1035" width="7.5" style="3" customWidth="1"/>
    <col min="1036" max="1036" width="10.59765625" style="3" customWidth="1"/>
    <col min="1037" max="1279" width="8.796875" style="3"/>
    <col min="1280" max="1282" width="0" style="3" hidden="1" customWidth="1"/>
    <col min="1283" max="1283" width="21.796875" style="3" customWidth="1"/>
    <col min="1284" max="1284" width="13.69921875" style="3" customWidth="1"/>
    <col min="1285" max="1285" width="13.5" style="3" customWidth="1"/>
    <col min="1286" max="1286" width="8.69921875" style="3" customWidth="1"/>
    <col min="1287" max="1287" width="8.19921875" style="3" customWidth="1"/>
    <col min="1288" max="1288" width="7.796875" style="3" customWidth="1"/>
    <col min="1289" max="1289" width="11.5" style="3" customWidth="1"/>
    <col min="1290" max="1290" width="8.59765625" style="3" customWidth="1"/>
    <col min="1291" max="1291" width="7.5" style="3" customWidth="1"/>
    <col min="1292" max="1292" width="10.59765625" style="3" customWidth="1"/>
    <col min="1293" max="1535" width="8.796875" style="3"/>
    <col min="1536" max="1538" width="0" style="3" hidden="1" customWidth="1"/>
    <col min="1539" max="1539" width="21.796875" style="3" customWidth="1"/>
    <col min="1540" max="1540" width="13.69921875" style="3" customWidth="1"/>
    <col min="1541" max="1541" width="13.5" style="3" customWidth="1"/>
    <col min="1542" max="1542" width="8.69921875" style="3" customWidth="1"/>
    <col min="1543" max="1543" width="8.19921875" style="3" customWidth="1"/>
    <col min="1544" max="1544" width="7.796875" style="3" customWidth="1"/>
    <col min="1545" max="1545" width="11.5" style="3" customWidth="1"/>
    <col min="1546" max="1546" width="8.59765625" style="3" customWidth="1"/>
    <col min="1547" max="1547" width="7.5" style="3" customWidth="1"/>
    <col min="1548" max="1548" width="10.59765625" style="3" customWidth="1"/>
    <col min="1549" max="1791" width="8.796875" style="3"/>
    <col min="1792" max="1794" width="0" style="3" hidden="1" customWidth="1"/>
    <col min="1795" max="1795" width="21.796875" style="3" customWidth="1"/>
    <col min="1796" max="1796" width="13.69921875" style="3" customWidth="1"/>
    <col min="1797" max="1797" width="13.5" style="3" customWidth="1"/>
    <col min="1798" max="1798" width="8.69921875" style="3" customWidth="1"/>
    <col min="1799" max="1799" width="8.19921875" style="3" customWidth="1"/>
    <col min="1800" max="1800" width="7.796875" style="3" customWidth="1"/>
    <col min="1801" max="1801" width="11.5" style="3" customWidth="1"/>
    <col min="1802" max="1802" width="8.59765625" style="3" customWidth="1"/>
    <col min="1803" max="1803" width="7.5" style="3" customWidth="1"/>
    <col min="1804" max="1804" width="10.59765625" style="3" customWidth="1"/>
    <col min="1805" max="2047" width="8.796875" style="3"/>
    <col min="2048" max="2050" width="0" style="3" hidden="1" customWidth="1"/>
    <col min="2051" max="2051" width="21.796875" style="3" customWidth="1"/>
    <col min="2052" max="2052" width="13.69921875" style="3" customWidth="1"/>
    <col min="2053" max="2053" width="13.5" style="3" customWidth="1"/>
    <col min="2054" max="2054" width="8.69921875" style="3" customWidth="1"/>
    <col min="2055" max="2055" width="8.19921875" style="3" customWidth="1"/>
    <col min="2056" max="2056" width="7.796875" style="3" customWidth="1"/>
    <col min="2057" max="2057" width="11.5" style="3" customWidth="1"/>
    <col min="2058" max="2058" width="8.59765625" style="3" customWidth="1"/>
    <col min="2059" max="2059" width="7.5" style="3" customWidth="1"/>
    <col min="2060" max="2060" width="10.59765625" style="3" customWidth="1"/>
    <col min="2061" max="2303" width="8.796875" style="3"/>
    <col min="2304" max="2306" width="0" style="3" hidden="1" customWidth="1"/>
    <col min="2307" max="2307" width="21.796875" style="3" customWidth="1"/>
    <col min="2308" max="2308" width="13.69921875" style="3" customWidth="1"/>
    <col min="2309" max="2309" width="13.5" style="3" customWidth="1"/>
    <col min="2310" max="2310" width="8.69921875" style="3" customWidth="1"/>
    <col min="2311" max="2311" width="8.19921875" style="3" customWidth="1"/>
    <col min="2312" max="2312" width="7.796875" style="3" customWidth="1"/>
    <col min="2313" max="2313" width="11.5" style="3" customWidth="1"/>
    <col min="2314" max="2314" width="8.59765625" style="3" customWidth="1"/>
    <col min="2315" max="2315" width="7.5" style="3" customWidth="1"/>
    <col min="2316" max="2316" width="10.59765625" style="3" customWidth="1"/>
    <col min="2317" max="2559" width="8.796875" style="3"/>
    <col min="2560" max="2562" width="0" style="3" hidden="1" customWidth="1"/>
    <col min="2563" max="2563" width="21.796875" style="3" customWidth="1"/>
    <col min="2564" max="2564" width="13.69921875" style="3" customWidth="1"/>
    <col min="2565" max="2565" width="13.5" style="3" customWidth="1"/>
    <col min="2566" max="2566" width="8.69921875" style="3" customWidth="1"/>
    <col min="2567" max="2567" width="8.19921875" style="3" customWidth="1"/>
    <col min="2568" max="2568" width="7.796875" style="3" customWidth="1"/>
    <col min="2569" max="2569" width="11.5" style="3" customWidth="1"/>
    <col min="2570" max="2570" width="8.59765625" style="3" customWidth="1"/>
    <col min="2571" max="2571" width="7.5" style="3" customWidth="1"/>
    <col min="2572" max="2572" width="10.59765625" style="3" customWidth="1"/>
    <col min="2573" max="2815" width="8.796875" style="3"/>
    <col min="2816" max="2818" width="0" style="3" hidden="1" customWidth="1"/>
    <col min="2819" max="2819" width="21.796875" style="3" customWidth="1"/>
    <col min="2820" max="2820" width="13.69921875" style="3" customWidth="1"/>
    <col min="2821" max="2821" width="13.5" style="3" customWidth="1"/>
    <col min="2822" max="2822" width="8.69921875" style="3" customWidth="1"/>
    <col min="2823" max="2823" width="8.19921875" style="3" customWidth="1"/>
    <col min="2824" max="2824" width="7.796875" style="3" customWidth="1"/>
    <col min="2825" max="2825" width="11.5" style="3" customWidth="1"/>
    <col min="2826" max="2826" width="8.59765625" style="3" customWidth="1"/>
    <col min="2827" max="2827" width="7.5" style="3" customWidth="1"/>
    <col min="2828" max="2828" width="10.59765625" style="3" customWidth="1"/>
    <col min="2829" max="3071" width="8.796875" style="3"/>
    <col min="3072" max="3074" width="0" style="3" hidden="1" customWidth="1"/>
    <col min="3075" max="3075" width="21.796875" style="3" customWidth="1"/>
    <col min="3076" max="3076" width="13.69921875" style="3" customWidth="1"/>
    <col min="3077" max="3077" width="13.5" style="3" customWidth="1"/>
    <col min="3078" max="3078" width="8.69921875" style="3" customWidth="1"/>
    <col min="3079" max="3079" width="8.19921875" style="3" customWidth="1"/>
    <col min="3080" max="3080" width="7.796875" style="3" customWidth="1"/>
    <col min="3081" max="3081" width="11.5" style="3" customWidth="1"/>
    <col min="3082" max="3082" width="8.59765625" style="3" customWidth="1"/>
    <col min="3083" max="3083" width="7.5" style="3" customWidth="1"/>
    <col min="3084" max="3084" width="10.59765625" style="3" customWidth="1"/>
    <col min="3085" max="3327" width="8.796875" style="3"/>
    <col min="3328" max="3330" width="0" style="3" hidden="1" customWidth="1"/>
    <col min="3331" max="3331" width="21.796875" style="3" customWidth="1"/>
    <col min="3332" max="3332" width="13.69921875" style="3" customWidth="1"/>
    <col min="3333" max="3333" width="13.5" style="3" customWidth="1"/>
    <col min="3334" max="3334" width="8.69921875" style="3" customWidth="1"/>
    <col min="3335" max="3335" width="8.19921875" style="3" customWidth="1"/>
    <col min="3336" max="3336" width="7.796875" style="3" customWidth="1"/>
    <col min="3337" max="3337" width="11.5" style="3" customWidth="1"/>
    <col min="3338" max="3338" width="8.59765625" style="3" customWidth="1"/>
    <col min="3339" max="3339" width="7.5" style="3" customWidth="1"/>
    <col min="3340" max="3340" width="10.59765625" style="3" customWidth="1"/>
    <col min="3341" max="3583" width="8.796875" style="3"/>
    <col min="3584" max="3586" width="0" style="3" hidden="1" customWidth="1"/>
    <col min="3587" max="3587" width="21.796875" style="3" customWidth="1"/>
    <col min="3588" max="3588" width="13.69921875" style="3" customWidth="1"/>
    <col min="3589" max="3589" width="13.5" style="3" customWidth="1"/>
    <col min="3590" max="3590" width="8.69921875" style="3" customWidth="1"/>
    <col min="3591" max="3591" width="8.19921875" style="3" customWidth="1"/>
    <col min="3592" max="3592" width="7.796875" style="3" customWidth="1"/>
    <col min="3593" max="3593" width="11.5" style="3" customWidth="1"/>
    <col min="3594" max="3594" width="8.59765625" style="3" customWidth="1"/>
    <col min="3595" max="3595" width="7.5" style="3" customWidth="1"/>
    <col min="3596" max="3596" width="10.59765625" style="3" customWidth="1"/>
    <col min="3597" max="3839" width="8.796875" style="3"/>
    <col min="3840" max="3842" width="0" style="3" hidden="1" customWidth="1"/>
    <col min="3843" max="3843" width="21.796875" style="3" customWidth="1"/>
    <col min="3844" max="3844" width="13.69921875" style="3" customWidth="1"/>
    <col min="3845" max="3845" width="13.5" style="3" customWidth="1"/>
    <col min="3846" max="3846" width="8.69921875" style="3" customWidth="1"/>
    <col min="3847" max="3847" width="8.19921875" style="3" customWidth="1"/>
    <col min="3848" max="3848" width="7.796875" style="3" customWidth="1"/>
    <col min="3849" max="3849" width="11.5" style="3" customWidth="1"/>
    <col min="3850" max="3850" width="8.59765625" style="3" customWidth="1"/>
    <col min="3851" max="3851" width="7.5" style="3" customWidth="1"/>
    <col min="3852" max="3852" width="10.59765625" style="3" customWidth="1"/>
    <col min="3853" max="4095" width="8.796875" style="3"/>
    <col min="4096" max="4098" width="0" style="3" hidden="1" customWidth="1"/>
    <col min="4099" max="4099" width="21.796875" style="3" customWidth="1"/>
    <col min="4100" max="4100" width="13.69921875" style="3" customWidth="1"/>
    <col min="4101" max="4101" width="13.5" style="3" customWidth="1"/>
    <col min="4102" max="4102" width="8.69921875" style="3" customWidth="1"/>
    <col min="4103" max="4103" width="8.19921875" style="3" customWidth="1"/>
    <col min="4104" max="4104" width="7.796875" style="3" customWidth="1"/>
    <col min="4105" max="4105" width="11.5" style="3" customWidth="1"/>
    <col min="4106" max="4106" width="8.59765625" style="3" customWidth="1"/>
    <col min="4107" max="4107" width="7.5" style="3" customWidth="1"/>
    <col min="4108" max="4108" width="10.59765625" style="3" customWidth="1"/>
    <col min="4109" max="4351" width="8.796875" style="3"/>
    <col min="4352" max="4354" width="0" style="3" hidden="1" customWidth="1"/>
    <col min="4355" max="4355" width="21.796875" style="3" customWidth="1"/>
    <col min="4356" max="4356" width="13.69921875" style="3" customWidth="1"/>
    <col min="4357" max="4357" width="13.5" style="3" customWidth="1"/>
    <col min="4358" max="4358" width="8.69921875" style="3" customWidth="1"/>
    <col min="4359" max="4359" width="8.19921875" style="3" customWidth="1"/>
    <col min="4360" max="4360" width="7.796875" style="3" customWidth="1"/>
    <col min="4361" max="4361" width="11.5" style="3" customWidth="1"/>
    <col min="4362" max="4362" width="8.59765625" style="3" customWidth="1"/>
    <col min="4363" max="4363" width="7.5" style="3" customWidth="1"/>
    <col min="4364" max="4364" width="10.59765625" style="3" customWidth="1"/>
    <col min="4365" max="4607" width="8.796875" style="3"/>
    <col min="4608" max="4610" width="0" style="3" hidden="1" customWidth="1"/>
    <col min="4611" max="4611" width="21.796875" style="3" customWidth="1"/>
    <col min="4612" max="4612" width="13.69921875" style="3" customWidth="1"/>
    <col min="4613" max="4613" width="13.5" style="3" customWidth="1"/>
    <col min="4614" max="4614" width="8.69921875" style="3" customWidth="1"/>
    <col min="4615" max="4615" width="8.19921875" style="3" customWidth="1"/>
    <col min="4616" max="4616" width="7.796875" style="3" customWidth="1"/>
    <col min="4617" max="4617" width="11.5" style="3" customWidth="1"/>
    <col min="4618" max="4618" width="8.59765625" style="3" customWidth="1"/>
    <col min="4619" max="4619" width="7.5" style="3" customWidth="1"/>
    <col min="4620" max="4620" width="10.59765625" style="3" customWidth="1"/>
    <col min="4621" max="4863" width="8.796875" style="3"/>
    <col min="4864" max="4866" width="0" style="3" hidden="1" customWidth="1"/>
    <col min="4867" max="4867" width="21.796875" style="3" customWidth="1"/>
    <col min="4868" max="4868" width="13.69921875" style="3" customWidth="1"/>
    <col min="4869" max="4869" width="13.5" style="3" customWidth="1"/>
    <col min="4870" max="4870" width="8.69921875" style="3" customWidth="1"/>
    <col min="4871" max="4871" width="8.19921875" style="3" customWidth="1"/>
    <col min="4872" max="4872" width="7.796875" style="3" customWidth="1"/>
    <col min="4873" max="4873" width="11.5" style="3" customWidth="1"/>
    <col min="4874" max="4874" width="8.59765625" style="3" customWidth="1"/>
    <col min="4875" max="4875" width="7.5" style="3" customWidth="1"/>
    <col min="4876" max="4876" width="10.59765625" style="3" customWidth="1"/>
    <col min="4877" max="5119" width="8.796875" style="3"/>
    <col min="5120" max="5122" width="0" style="3" hidden="1" customWidth="1"/>
    <col min="5123" max="5123" width="21.796875" style="3" customWidth="1"/>
    <col min="5124" max="5124" width="13.69921875" style="3" customWidth="1"/>
    <col min="5125" max="5125" width="13.5" style="3" customWidth="1"/>
    <col min="5126" max="5126" width="8.69921875" style="3" customWidth="1"/>
    <col min="5127" max="5127" width="8.19921875" style="3" customWidth="1"/>
    <col min="5128" max="5128" width="7.796875" style="3" customWidth="1"/>
    <col min="5129" max="5129" width="11.5" style="3" customWidth="1"/>
    <col min="5130" max="5130" width="8.59765625" style="3" customWidth="1"/>
    <col min="5131" max="5131" width="7.5" style="3" customWidth="1"/>
    <col min="5132" max="5132" width="10.59765625" style="3" customWidth="1"/>
    <col min="5133" max="5375" width="8.796875" style="3"/>
    <col min="5376" max="5378" width="0" style="3" hidden="1" customWidth="1"/>
    <col min="5379" max="5379" width="21.796875" style="3" customWidth="1"/>
    <col min="5380" max="5380" width="13.69921875" style="3" customWidth="1"/>
    <col min="5381" max="5381" width="13.5" style="3" customWidth="1"/>
    <col min="5382" max="5382" width="8.69921875" style="3" customWidth="1"/>
    <col min="5383" max="5383" width="8.19921875" style="3" customWidth="1"/>
    <col min="5384" max="5384" width="7.796875" style="3" customWidth="1"/>
    <col min="5385" max="5385" width="11.5" style="3" customWidth="1"/>
    <col min="5386" max="5386" width="8.59765625" style="3" customWidth="1"/>
    <col min="5387" max="5387" width="7.5" style="3" customWidth="1"/>
    <col min="5388" max="5388" width="10.59765625" style="3" customWidth="1"/>
    <col min="5389" max="5631" width="8.796875" style="3"/>
    <col min="5632" max="5634" width="0" style="3" hidden="1" customWidth="1"/>
    <col min="5635" max="5635" width="21.796875" style="3" customWidth="1"/>
    <col min="5636" max="5636" width="13.69921875" style="3" customWidth="1"/>
    <col min="5637" max="5637" width="13.5" style="3" customWidth="1"/>
    <col min="5638" max="5638" width="8.69921875" style="3" customWidth="1"/>
    <col min="5639" max="5639" width="8.19921875" style="3" customWidth="1"/>
    <col min="5640" max="5640" width="7.796875" style="3" customWidth="1"/>
    <col min="5641" max="5641" width="11.5" style="3" customWidth="1"/>
    <col min="5642" max="5642" width="8.59765625" style="3" customWidth="1"/>
    <col min="5643" max="5643" width="7.5" style="3" customWidth="1"/>
    <col min="5644" max="5644" width="10.59765625" style="3" customWidth="1"/>
    <col min="5645" max="5887" width="8.796875" style="3"/>
    <col min="5888" max="5890" width="0" style="3" hidden="1" customWidth="1"/>
    <col min="5891" max="5891" width="21.796875" style="3" customWidth="1"/>
    <col min="5892" max="5892" width="13.69921875" style="3" customWidth="1"/>
    <col min="5893" max="5893" width="13.5" style="3" customWidth="1"/>
    <col min="5894" max="5894" width="8.69921875" style="3" customWidth="1"/>
    <col min="5895" max="5895" width="8.19921875" style="3" customWidth="1"/>
    <col min="5896" max="5896" width="7.796875" style="3" customWidth="1"/>
    <col min="5897" max="5897" width="11.5" style="3" customWidth="1"/>
    <col min="5898" max="5898" width="8.59765625" style="3" customWidth="1"/>
    <col min="5899" max="5899" width="7.5" style="3" customWidth="1"/>
    <col min="5900" max="5900" width="10.59765625" style="3" customWidth="1"/>
    <col min="5901" max="6143" width="8.796875" style="3"/>
    <col min="6144" max="6146" width="0" style="3" hidden="1" customWidth="1"/>
    <col min="6147" max="6147" width="21.796875" style="3" customWidth="1"/>
    <col min="6148" max="6148" width="13.69921875" style="3" customWidth="1"/>
    <col min="6149" max="6149" width="13.5" style="3" customWidth="1"/>
    <col min="6150" max="6150" width="8.69921875" style="3" customWidth="1"/>
    <col min="6151" max="6151" width="8.19921875" style="3" customWidth="1"/>
    <col min="6152" max="6152" width="7.796875" style="3" customWidth="1"/>
    <col min="6153" max="6153" width="11.5" style="3" customWidth="1"/>
    <col min="6154" max="6154" width="8.59765625" style="3" customWidth="1"/>
    <col min="6155" max="6155" width="7.5" style="3" customWidth="1"/>
    <col min="6156" max="6156" width="10.59765625" style="3" customWidth="1"/>
    <col min="6157" max="6399" width="8.796875" style="3"/>
    <col min="6400" max="6402" width="0" style="3" hidden="1" customWidth="1"/>
    <col min="6403" max="6403" width="21.796875" style="3" customWidth="1"/>
    <col min="6404" max="6404" width="13.69921875" style="3" customWidth="1"/>
    <col min="6405" max="6405" width="13.5" style="3" customWidth="1"/>
    <col min="6406" max="6406" width="8.69921875" style="3" customWidth="1"/>
    <col min="6407" max="6407" width="8.19921875" style="3" customWidth="1"/>
    <col min="6408" max="6408" width="7.796875" style="3" customWidth="1"/>
    <col min="6409" max="6409" width="11.5" style="3" customWidth="1"/>
    <col min="6410" max="6410" width="8.59765625" style="3" customWidth="1"/>
    <col min="6411" max="6411" width="7.5" style="3" customWidth="1"/>
    <col min="6412" max="6412" width="10.59765625" style="3" customWidth="1"/>
    <col min="6413" max="6655" width="8.796875" style="3"/>
    <col min="6656" max="6658" width="0" style="3" hidden="1" customWidth="1"/>
    <col min="6659" max="6659" width="21.796875" style="3" customWidth="1"/>
    <col min="6660" max="6660" width="13.69921875" style="3" customWidth="1"/>
    <col min="6661" max="6661" width="13.5" style="3" customWidth="1"/>
    <col min="6662" max="6662" width="8.69921875" style="3" customWidth="1"/>
    <col min="6663" max="6663" width="8.19921875" style="3" customWidth="1"/>
    <col min="6664" max="6664" width="7.796875" style="3" customWidth="1"/>
    <col min="6665" max="6665" width="11.5" style="3" customWidth="1"/>
    <col min="6666" max="6666" width="8.59765625" style="3" customWidth="1"/>
    <col min="6667" max="6667" width="7.5" style="3" customWidth="1"/>
    <col min="6668" max="6668" width="10.59765625" style="3" customWidth="1"/>
    <col min="6669" max="6911" width="8.796875" style="3"/>
    <col min="6912" max="6914" width="0" style="3" hidden="1" customWidth="1"/>
    <col min="6915" max="6915" width="21.796875" style="3" customWidth="1"/>
    <col min="6916" max="6916" width="13.69921875" style="3" customWidth="1"/>
    <col min="6917" max="6917" width="13.5" style="3" customWidth="1"/>
    <col min="6918" max="6918" width="8.69921875" style="3" customWidth="1"/>
    <col min="6919" max="6919" width="8.19921875" style="3" customWidth="1"/>
    <col min="6920" max="6920" width="7.796875" style="3" customWidth="1"/>
    <col min="6921" max="6921" width="11.5" style="3" customWidth="1"/>
    <col min="6922" max="6922" width="8.59765625" style="3" customWidth="1"/>
    <col min="6923" max="6923" width="7.5" style="3" customWidth="1"/>
    <col min="6924" max="6924" width="10.59765625" style="3" customWidth="1"/>
    <col min="6925" max="7167" width="8.796875" style="3"/>
    <col min="7168" max="7170" width="0" style="3" hidden="1" customWidth="1"/>
    <col min="7171" max="7171" width="21.796875" style="3" customWidth="1"/>
    <col min="7172" max="7172" width="13.69921875" style="3" customWidth="1"/>
    <col min="7173" max="7173" width="13.5" style="3" customWidth="1"/>
    <col min="7174" max="7174" width="8.69921875" style="3" customWidth="1"/>
    <col min="7175" max="7175" width="8.19921875" style="3" customWidth="1"/>
    <col min="7176" max="7176" width="7.796875" style="3" customWidth="1"/>
    <col min="7177" max="7177" width="11.5" style="3" customWidth="1"/>
    <col min="7178" max="7178" width="8.59765625" style="3" customWidth="1"/>
    <col min="7179" max="7179" width="7.5" style="3" customWidth="1"/>
    <col min="7180" max="7180" width="10.59765625" style="3" customWidth="1"/>
    <col min="7181" max="7423" width="8.796875" style="3"/>
    <col min="7424" max="7426" width="0" style="3" hidden="1" customWidth="1"/>
    <col min="7427" max="7427" width="21.796875" style="3" customWidth="1"/>
    <col min="7428" max="7428" width="13.69921875" style="3" customWidth="1"/>
    <col min="7429" max="7429" width="13.5" style="3" customWidth="1"/>
    <col min="7430" max="7430" width="8.69921875" style="3" customWidth="1"/>
    <col min="7431" max="7431" width="8.19921875" style="3" customWidth="1"/>
    <col min="7432" max="7432" width="7.796875" style="3" customWidth="1"/>
    <col min="7433" max="7433" width="11.5" style="3" customWidth="1"/>
    <col min="7434" max="7434" width="8.59765625" style="3" customWidth="1"/>
    <col min="7435" max="7435" width="7.5" style="3" customWidth="1"/>
    <col min="7436" max="7436" width="10.59765625" style="3" customWidth="1"/>
    <col min="7437" max="7679" width="8.796875" style="3"/>
    <col min="7680" max="7682" width="0" style="3" hidden="1" customWidth="1"/>
    <col min="7683" max="7683" width="21.796875" style="3" customWidth="1"/>
    <col min="7684" max="7684" width="13.69921875" style="3" customWidth="1"/>
    <col min="7685" max="7685" width="13.5" style="3" customWidth="1"/>
    <col min="7686" max="7686" width="8.69921875" style="3" customWidth="1"/>
    <col min="7687" max="7687" width="8.19921875" style="3" customWidth="1"/>
    <col min="7688" max="7688" width="7.796875" style="3" customWidth="1"/>
    <col min="7689" max="7689" width="11.5" style="3" customWidth="1"/>
    <col min="7690" max="7690" width="8.59765625" style="3" customWidth="1"/>
    <col min="7691" max="7691" width="7.5" style="3" customWidth="1"/>
    <col min="7692" max="7692" width="10.59765625" style="3" customWidth="1"/>
    <col min="7693" max="7935" width="8.796875" style="3"/>
    <col min="7936" max="7938" width="0" style="3" hidden="1" customWidth="1"/>
    <col min="7939" max="7939" width="21.796875" style="3" customWidth="1"/>
    <col min="7940" max="7940" width="13.69921875" style="3" customWidth="1"/>
    <col min="7941" max="7941" width="13.5" style="3" customWidth="1"/>
    <col min="7942" max="7942" width="8.69921875" style="3" customWidth="1"/>
    <col min="7943" max="7943" width="8.19921875" style="3" customWidth="1"/>
    <col min="7944" max="7944" width="7.796875" style="3" customWidth="1"/>
    <col min="7945" max="7945" width="11.5" style="3" customWidth="1"/>
    <col min="7946" max="7946" width="8.59765625" style="3" customWidth="1"/>
    <col min="7947" max="7947" width="7.5" style="3" customWidth="1"/>
    <col min="7948" max="7948" width="10.59765625" style="3" customWidth="1"/>
    <col min="7949" max="8191" width="8.796875" style="3"/>
    <col min="8192" max="8194" width="0" style="3" hidden="1" customWidth="1"/>
    <col min="8195" max="8195" width="21.796875" style="3" customWidth="1"/>
    <col min="8196" max="8196" width="13.69921875" style="3" customWidth="1"/>
    <col min="8197" max="8197" width="13.5" style="3" customWidth="1"/>
    <col min="8198" max="8198" width="8.69921875" style="3" customWidth="1"/>
    <col min="8199" max="8199" width="8.19921875" style="3" customWidth="1"/>
    <col min="8200" max="8200" width="7.796875" style="3" customWidth="1"/>
    <col min="8201" max="8201" width="11.5" style="3" customWidth="1"/>
    <col min="8202" max="8202" width="8.59765625" style="3" customWidth="1"/>
    <col min="8203" max="8203" width="7.5" style="3" customWidth="1"/>
    <col min="8204" max="8204" width="10.59765625" style="3" customWidth="1"/>
    <col min="8205" max="8447" width="8.796875" style="3"/>
    <col min="8448" max="8450" width="0" style="3" hidden="1" customWidth="1"/>
    <col min="8451" max="8451" width="21.796875" style="3" customWidth="1"/>
    <col min="8452" max="8452" width="13.69921875" style="3" customWidth="1"/>
    <col min="8453" max="8453" width="13.5" style="3" customWidth="1"/>
    <col min="8454" max="8454" width="8.69921875" style="3" customWidth="1"/>
    <col min="8455" max="8455" width="8.19921875" style="3" customWidth="1"/>
    <col min="8456" max="8456" width="7.796875" style="3" customWidth="1"/>
    <col min="8457" max="8457" width="11.5" style="3" customWidth="1"/>
    <col min="8458" max="8458" width="8.59765625" style="3" customWidth="1"/>
    <col min="8459" max="8459" width="7.5" style="3" customWidth="1"/>
    <col min="8460" max="8460" width="10.59765625" style="3" customWidth="1"/>
    <col min="8461" max="8703" width="8.796875" style="3"/>
    <col min="8704" max="8706" width="0" style="3" hidden="1" customWidth="1"/>
    <col min="8707" max="8707" width="21.796875" style="3" customWidth="1"/>
    <col min="8708" max="8708" width="13.69921875" style="3" customWidth="1"/>
    <col min="8709" max="8709" width="13.5" style="3" customWidth="1"/>
    <col min="8710" max="8710" width="8.69921875" style="3" customWidth="1"/>
    <col min="8711" max="8711" width="8.19921875" style="3" customWidth="1"/>
    <col min="8712" max="8712" width="7.796875" style="3" customWidth="1"/>
    <col min="8713" max="8713" width="11.5" style="3" customWidth="1"/>
    <col min="8714" max="8714" width="8.59765625" style="3" customWidth="1"/>
    <col min="8715" max="8715" width="7.5" style="3" customWidth="1"/>
    <col min="8716" max="8716" width="10.59765625" style="3" customWidth="1"/>
    <col min="8717" max="8959" width="8.796875" style="3"/>
    <col min="8960" max="8962" width="0" style="3" hidden="1" customWidth="1"/>
    <col min="8963" max="8963" width="21.796875" style="3" customWidth="1"/>
    <col min="8964" max="8964" width="13.69921875" style="3" customWidth="1"/>
    <col min="8965" max="8965" width="13.5" style="3" customWidth="1"/>
    <col min="8966" max="8966" width="8.69921875" style="3" customWidth="1"/>
    <col min="8967" max="8967" width="8.19921875" style="3" customWidth="1"/>
    <col min="8968" max="8968" width="7.796875" style="3" customWidth="1"/>
    <col min="8969" max="8969" width="11.5" style="3" customWidth="1"/>
    <col min="8970" max="8970" width="8.59765625" style="3" customWidth="1"/>
    <col min="8971" max="8971" width="7.5" style="3" customWidth="1"/>
    <col min="8972" max="8972" width="10.59765625" style="3" customWidth="1"/>
    <col min="8973" max="9215" width="8.796875" style="3"/>
    <col min="9216" max="9218" width="0" style="3" hidden="1" customWidth="1"/>
    <col min="9219" max="9219" width="21.796875" style="3" customWidth="1"/>
    <col min="9220" max="9220" width="13.69921875" style="3" customWidth="1"/>
    <col min="9221" max="9221" width="13.5" style="3" customWidth="1"/>
    <col min="9222" max="9222" width="8.69921875" style="3" customWidth="1"/>
    <col min="9223" max="9223" width="8.19921875" style="3" customWidth="1"/>
    <col min="9224" max="9224" width="7.796875" style="3" customWidth="1"/>
    <col min="9225" max="9225" width="11.5" style="3" customWidth="1"/>
    <col min="9226" max="9226" width="8.59765625" style="3" customWidth="1"/>
    <col min="9227" max="9227" width="7.5" style="3" customWidth="1"/>
    <col min="9228" max="9228" width="10.59765625" style="3" customWidth="1"/>
    <col min="9229" max="9471" width="8.796875" style="3"/>
    <col min="9472" max="9474" width="0" style="3" hidden="1" customWidth="1"/>
    <col min="9475" max="9475" width="21.796875" style="3" customWidth="1"/>
    <col min="9476" max="9476" width="13.69921875" style="3" customWidth="1"/>
    <col min="9477" max="9477" width="13.5" style="3" customWidth="1"/>
    <col min="9478" max="9478" width="8.69921875" style="3" customWidth="1"/>
    <col min="9479" max="9479" width="8.19921875" style="3" customWidth="1"/>
    <col min="9480" max="9480" width="7.796875" style="3" customWidth="1"/>
    <col min="9481" max="9481" width="11.5" style="3" customWidth="1"/>
    <col min="9482" max="9482" width="8.59765625" style="3" customWidth="1"/>
    <col min="9483" max="9483" width="7.5" style="3" customWidth="1"/>
    <col min="9484" max="9484" width="10.59765625" style="3" customWidth="1"/>
    <col min="9485" max="9727" width="8.796875" style="3"/>
    <col min="9728" max="9730" width="0" style="3" hidden="1" customWidth="1"/>
    <col min="9731" max="9731" width="21.796875" style="3" customWidth="1"/>
    <col min="9732" max="9732" width="13.69921875" style="3" customWidth="1"/>
    <col min="9733" max="9733" width="13.5" style="3" customWidth="1"/>
    <col min="9734" max="9734" width="8.69921875" style="3" customWidth="1"/>
    <col min="9735" max="9735" width="8.19921875" style="3" customWidth="1"/>
    <col min="9736" max="9736" width="7.796875" style="3" customWidth="1"/>
    <col min="9737" max="9737" width="11.5" style="3" customWidth="1"/>
    <col min="9738" max="9738" width="8.59765625" style="3" customWidth="1"/>
    <col min="9739" max="9739" width="7.5" style="3" customWidth="1"/>
    <col min="9740" max="9740" width="10.59765625" style="3" customWidth="1"/>
    <col min="9741" max="9983" width="8.796875" style="3"/>
    <col min="9984" max="9986" width="0" style="3" hidden="1" customWidth="1"/>
    <col min="9987" max="9987" width="21.796875" style="3" customWidth="1"/>
    <col min="9988" max="9988" width="13.69921875" style="3" customWidth="1"/>
    <col min="9989" max="9989" width="13.5" style="3" customWidth="1"/>
    <col min="9990" max="9990" width="8.69921875" style="3" customWidth="1"/>
    <col min="9991" max="9991" width="8.19921875" style="3" customWidth="1"/>
    <col min="9992" max="9992" width="7.796875" style="3" customWidth="1"/>
    <col min="9993" max="9993" width="11.5" style="3" customWidth="1"/>
    <col min="9994" max="9994" width="8.59765625" style="3" customWidth="1"/>
    <col min="9995" max="9995" width="7.5" style="3" customWidth="1"/>
    <col min="9996" max="9996" width="10.59765625" style="3" customWidth="1"/>
    <col min="9997" max="10239" width="8.796875" style="3"/>
    <col min="10240" max="10242" width="0" style="3" hidden="1" customWidth="1"/>
    <col min="10243" max="10243" width="21.796875" style="3" customWidth="1"/>
    <col min="10244" max="10244" width="13.69921875" style="3" customWidth="1"/>
    <col min="10245" max="10245" width="13.5" style="3" customWidth="1"/>
    <col min="10246" max="10246" width="8.69921875" style="3" customWidth="1"/>
    <col min="10247" max="10247" width="8.19921875" style="3" customWidth="1"/>
    <col min="10248" max="10248" width="7.796875" style="3" customWidth="1"/>
    <col min="10249" max="10249" width="11.5" style="3" customWidth="1"/>
    <col min="10250" max="10250" width="8.59765625" style="3" customWidth="1"/>
    <col min="10251" max="10251" width="7.5" style="3" customWidth="1"/>
    <col min="10252" max="10252" width="10.59765625" style="3" customWidth="1"/>
    <col min="10253" max="10495" width="8.796875" style="3"/>
    <col min="10496" max="10498" width="0" style="3" hidden="1" customWidth="1"/>
    <col min="10499" max="10499" width="21.796875" style="3" customWidth="1"/>
    <col min="10500" max="10500" width="13.69921875" style="3" customWidth="1"/>
    <col min="10501" max="10501" width="13.5" style="3" customWidth="1"/>
    <col min="10502" max="10502" width="8.69921875" style="3" customWidth="1"/>
    <col min="10503" max="10503" width="8.19921875" style="3" customWidth="1"/>
    <col min="10504" max="10504" width="7.796875" style="3" customWidth="1"/>
    <col min="10505" max="10505" width="11.5" style="3" customWidth="1"/>
    <col min="10506" max="10506" width="8.59765625" style="3" customWidth="1"/>
    <col min="10507" max="10507" width="7.5" style="3" customWidth="1"/>
    <col min="10508" max="10508" width="10.59765625" style="3" customWidth="1"/>
    <col min="10509" max="10751" width="8.796875" style="3"/>
    <col min="10752" max="10754" width="0" style="3" hidden="1" customWidth="1"/>
    <col min="10755" max="10755" width="21.796875" style="3" customWidth="1"/>
    <col min="10756" max="10756" width="13.69921875" style="3" customWidth="1"/>
    <col min="10757" max="10757" width="13.5" style="3" customWidth="1"/>
    <col min="10758" max="10758" width="8.69921875" style="3" customWidth="1"/>
    <col min="10759" max="10759" width="8.19921875" style="3" customWidth="1"/>
    <col min="10760" max="10760" width="7.796875" style="3" customWidth="1"/>
    <col min="10761" max="10761" width="11.5" style="3" customWidth="1"/>
    <col min="10762" max="10762" width="8.59765625" style="3" customWidth="1"/>
    <col min="10763" max="10763" width="7.5" style="3" customWidth="1"/>
    <col min="10764" max="10764" width="10.59765625" style="3" customWidth="1"/>
    <col min="10765" max="11007" width="8.796875" style="3"/>
    <col min="11008" max="11010" width="0" style="3" hidden="1" customWidth="1"/>
    <col min="11011" max="11011" width="21.796875" style="3" customWidth="1"/>
    <col min="11012" max="11012" width="13.69921875" style="3" customWidth="1"/>
    <col min="11013" max="11013" width="13.5" style="3" customWidth="1"/>
    <col min="11014" max="11014" width="8.69921875" style="3" customWidth="1"/>
    <col min="11015" max="11015" width="8.19921875" style="3" customWidth="1"/>
    <col min="11016" max="11016" width="7.796875" style="3" customWidth="1"/>
    <col min="11017" max="11017" width="11.5" style="3" customWidth="1"/>
    <col min="11018" max="11018" width="8.59765625" style="3" customWidth="1"/>
    <col min="11019" max="11019" width="7.5" style="3" customWidth="1"/>
    <col min="11020" max="11020" width="10.59765625" style="3" customWidth="1"/>
    <col min="11021" max="11263" width="8.796875" style="3"/>
    <col min="11264" max="11266" width="0" style="3" hidden="1" customWidth="1"/>
    <col min="11267" max="11267" width="21.796875" style="3" customWidth="1"/>
    <col min="11268" max="11268" width="13.69921875" style="3" customWidth="1"/>
    <col min="11269" max="11269" width="13.5" style="3" customWidth="1"/>
    <col min="11270" max="11270" width="8.69921875" style="3" customWidth="1"/>
    <col min="11271" max="11271" width="8.19921875" style="3" customWidth="1"/>
    <col min="11272" max="11272" width="7.796875" style="3" customWidth="1"/>
    <col min="11273" max="11273" width="11.5" style="3" customWidth="1"/>
    <col min="11274" max="11274" width="8.59765625" style="3" customWidth="1"/>
    <col min="11275" max="11275" width="7.5" style="3" customWidth="1"/>
    <col min="11276" max="11276" width="10.59765625" style="3" customWidth="1"/>
    <col min="11277" max="11519" width="8.796875" style="3"/>
    <col min="11520" max="11522" width="0" style="3" hidden="1" customWidth="1"/>
    <col min="11523" max="11523" width="21.796875" style="3" customWidth="1"/>
    <col min="11524" max="11524" width="13.69921875" style="3" customWidth="1"/>
    <col min="11525" max="11525" width="13.5" style="3" customWidth="1"/>
    <col min="11526" max="11526" width="8.69921875" style="3" customWidth="1"/>
    <col min="11527" max="11527" width="8.19921875" style="3" customWidth="1"/>
    <col min="11528" max="11528" width="7.796875" style="3" customWidth="1"/>
    <col min="11529" max="11529" width="11.5" style="3" customWidth="1"/>
    <col min="11530" max="11530" width="8.59765625" style="3" customWidth="1"/>
    <col min="11531" max="11531" width="7.5" style="3" customWidth="1"/>
    <col min="11532" max="11532" width="10.59765625" style="3" customWidth="1"/>
    <col min="11533" max="11775" width="8.796875" style="3"/>
    <col min="11776" max="11778" width="0" style="3" hidden="1" customWidth="1"/>
    <col min="11779" max="11779" width="21.796875" style="3" customWidth="1"/>
    <col min="11780" max="11780" width="13.69921875" style="3" customWidth="1"/>
    <col min="11781" max="11781" width="13.5" style="3" customWidth="1"/>
    <col min="11782" max="11782" width="8.69921875" style="3" customWidth="1"/>
    <col min="11783" max="11783" width="8.19921875" style="3" customWidth="1"/>
    <col min="11784" max="11784" width="7.796875" style="3" customWidth="1"/>
    <col min="11785" max="11785" width="11.5" style="3" customWidth="1"/>
    <col min="11786" max="11786" width="8.59765625" style="3" customWidth="1"/>
    <col min="11787" max="11787" width="7.5" style="3" customWidth="1"/>
    <col min="11788" max="11788" width="10.59765625" style="3" customWidth="1"/>
    <col min="11789" max="12031" width="8.796875" style="3"/>
    <col min="12032" max="12034" width="0" style="3" hidden="1" customWidth="1"/>
    <col min="12035" max="12035" width="21.796875" style="3" customWidth="1"/>
    <col min="12036" max="12036" width="13.69921875" style="3" customWidth="1"/>
    <col min="12037" max="12037" width="13.5" style="3" customWidth="1"/>
    <col min="12038" max="12038" width="8.69921875" style="3" customWidth="1"/>
    <col min="12039" max="12039" width="8.19921875" style="3" customWidth="1"/>
    <col min="12040" max="12040" width="7.796875" style="3" customWidth="1"/>
    <col min="12041" max="12041" width="11.5" style="3" customWidth="1"/>
    <col min="12042" max="12042" width="8.59765625" style="3" customWidth="1"/>
    <col min="12043" max="12043" width="7.5" style="3" customWidth="1"/>
    <col min="12044" max="12044" width="10.59765625" style="3" customWidth="1"/>
    <col min="12045" max="12287" width="8.796875" style="3"/>
    <col min="12288" max="12290" width="0" style="3" hidden="1" customWidth="1"/>
    <col min="12291" max="12291" width="21.796875" style="3" customWidth="1"/>
    <col min="12292" max="12292" width="13.69921875" style="3" customWidth="1"/>
    <col min="12293" max="12293" width="13.5" style="3" customWidth="1"/>
    <col min="12294" max="12294" width="8.69921875" style="3" customWidth="1"/>
    <col min="12295" max="12295" width="8.19921875" style="3" customWidth="1"/>
    <col min="12296" max="12296" width="7.796875" style="3" customWidth="1"/>
    <col min="12297" max="12297" width="11.5" style="3" customWidth="1"/>
    <col min="12298" max="12298" width="8.59765625" style="3" customWidth="1"/>
    <col min="12299" max="12299" width="7.5" style="3" customWidth="1"/>
    <col min="12300" max="12300" width="10.59765625" style="3" customWidth="1"/>
    <col min="12301" max="12543" width="8.796875" style="3"/>
    <col min="12544" max="12546" width="0" style="3" hidden="1" customWidth="1"/>
    <col min="12547" max="12547" width="21.796875" style="3" customWidth="1"/>
    <col min="12548" max="12548" width="13.69921875" style="3" customWidth="1"/>
    <col min="12549" max="12549" width="13.5" style="3" customWidth="1"/>
    <col min="12550" max="12550" width="8.69921875" style="3" customWidth="1"/>
    <col min="12551" max="12551" width="8.19921875" style="3" customWidth="1"/>
    <col min="12552" max="12552" width="7.796875" style="3" customWidth="1"/>
    <col min="12553" max="12553" width="11.5" style="3" customWidth="1"/>
    <col min="12554" max="12554" width="8.59765625" style="3" customWidth="1"/>
    <col min="12555" max="12555" width="7.5" style="3" customWidth="1"/>
    <col min="12556" max="12556" width="10.59765625" style="3" customWidth="1"/>
    <col min="12557" max="12799" width="8.796875" style="3"/>
    <col min="12800" max="12802" width="0" style="3" hidden="1" customWidth="1"/>
    <col min="12803" max="12803" width="21.796875" style="3" customWidth="1"/>
    <col min="12804" max="12804" width="13.69921875" style="3" customWidth="1"/>
    <col min="12805" max="12805" width="13.5" style="3" customWidth="1"/>
    <col min="12806" max="12806" width="8.69921875" style="3" customWidth="1"/>
    <col min="12807" max="12807" width="8.19921875" style="3" customWidth="1"/>
    <col min="12808" max="12808" width="7.796875" style="3" customWidth="1"/>
    <col min="12809" max="12809" width="11.5" style="3" customWidth="1"/>
    <col min="12810" max="12810" width="8.59765625" style="3" customWidth="1"/>
    <col min="12811" max="12811" width="7.5" style="3" customWidth="1"/>
    <col min="12812" max="12812" width="10.59765625" style="3" customWidth="1"/>
    <col min="12813" max="13055" width="8.796875" style="3"/>
    <col min="13056" max="13058" width="0" style="3" hidden="1" customWidth="1"/>
    <col min="13059" max="13059" width="21.796875" style="3" customWidth="1"/>
    <col min="13060" max="13060" width="13.69921875" style="3" customWidth="1"/>
    <col min="13061" max="13061" width="13.5" style="3" customWidth="1"/>
    <col min="13062" max="13062" width="8.69921875" style="3" customWidth="1"/>
    <col min="13063" max="13063" width="8.19921875" style="3" customWidth="1"/>
    <col min="13064" max="13064" width="7.796875" style="3" customWidth="1"/>
    <col min="13065" max="13065" width="11.5" style="3" customWidth="1"/>
    <col min="13066" max="13066" width="8.59765625" style="3" customWidth="1"/>
    <col min="13067" max="13067" width="7.5" style="3" customWidth="1"/>
    <col min="13068" max="13068" width="10.59765625" style="3" customWidth="1"/>
    <col min="13069" max="13311" width="8.796875" style="3"/>
    <col min="13312" max="13314" width="0" style="3" hidden="1" customWidth="1"/>
    <col min="13315" max="13315" width="21.796875" style="3" customWidth="1"/>
    <col min="13316" max="13316" width="13.69921875" style="3" customWidth="1"/>
    <col min="13317" max="13317" width="13.5" style="3" customWidth="1"/>
    <col min="13318" max="13318" width="8.69921875" style="3" customWidth="1"/>
    <col min="13319" max="13319" width="8.19921875" style="3" customWidth="1"/>
    <col min="13320" max="13320" width="7.796875" style="3" customWidth="1"/>
    <col min="13321" max="13321" width="11.5" style="3" customWidth="1"/>
    <col min="13322" max="13322" width="8.59765625" style="3" customWidth="1"/>
    <col min="13323" max="13323" width="7.5" style="3" customWidth="1"/>
    <col min="13324" max="13324" width="10.59765625" style="3" customWidth="1"/>
    <col min="13325" max="13567" width="8.796875" style="3"/>
    <col min="13568" max="13570" width="0" style="3" hidden="1" customWidth="1"/>
    <col min="13571" max="13571" width="21.796875" style="3" customWidth="1"/>
    <col min="13572" max="13572" width="13.69921875" style="3" customWidth="1"/>
    <col min="13573" max="13573" width="13.5" style="3" customWidth="1"/>
    <col min="13574" max="13574" width="8.69921875" style="3" customWidth="1"/>
    <col min="13575" max="13575" width="8.19921875" style="3" customWidth="1"/>
    <col min="13576" max="13576" width="7.796875" style="3" customWidth="1"/>
    <col min="13577" max="13577" width="11.5" style="3" customWidth="1"/>
    <col min="13578" max="13578" width="8.59765625" style="3" customWidth="1"/>
    <col min="13579" max="13579" width="7.5" style="3" customWidth="1"/>
    <col min="13580" max="13580" width="10.59765625" style="3" customWidth="1"/>
    <col min="13581" max="13823" width="8.796875" style="3"/>
    <col min="13824" max="13826" width="0" style="3" hidden="1" customWidth="1"/>
    <col min="13827" max="13827" width="21.796875" style="3" customWidth="1"/>
    <col min="13828" max="13828" width="13.69921875" style="3" customWidth="1"/>
    <col min="13829" max="13829" width="13.5" style="3" customWidth="1"/>
    <col min="13830" max="13830" width="8.69921875" style="3" customWidth="1"/>
    <col min="13831" max="13831" width="8.19921875" style="3" customWidth="1"/>
    <col min="13832" max="13832" width="7.796875" style="3" customWidth="1"/>
    <col min="13833" max="13833" width="11.5" style="3" customWidth="1"/>
    <col min="13834" max="13834" width="8.59765625" style="3" customWidth="1"/>
    <col min="13835" max="13835" width="7.5" style="3" customWidth="1"/>
    <col min="13836" max="13836" width="10.59765625" style="3" customWidth="1"/>
    <col min="13837" max="14079" width="8.796875" style="3"/>
    <col min="14080" max="14082" width="0" style="3" hidden="1" customWidth="1"/>
    <col min="14083" max="14083" width="21.796875" style="3" customWidth="1"/>
    <col min="14084" max="14084" width="13.69921875" style="3" customWidth="1"/>
    <col min="14085" max="14085" width="13.5" style="3" customWidth="1"/>
    <col min="14086" max="14086" width="8.69921875" style="3" customWidth="1"/>
    <col min="14087" max="14087" width="8.19921875" style="3" customWidth="1"/>
    <col min="14088" max="14088" width="7.796875" style="3" customWidth="1"/>
    <col min="14089" max="14089" width="11.5" style="3" customWidth="1"/>
    <col min="14090" max="14090" width="8.59765625" style="3" customWidth="1"/>
    <col min="14091" max="14091" width="7.5" style="3" customWidth="1"/>
    <col min="14092" max="14092" width="10.59765625" style="3" customWidth="1"/>
    <col min="14093" max="14335" width="8.796875" style="3"/>
    <col min="14336" max="14338" width="0" style="3" hidden="1" customWidth="1"/>
    <col min="14339" max="14339" width="21.796875" style="3" customWidth="1"/>
    <col min="14340" max="14340" width="13.69921875" style="3" customWidth="1"/>
    <col min="14341" max="14341" width="13.5" style="3" customWidth="1"/>
    <col min="14342" max="14342" width="8.69921875" style="3" customWidth="1"/>
    <col min="14343" max="14343" width="8.19921875" style="3" customWidth="1"/>
    <col min="14344" max="14344" width="7.796875" style="3" customWidth="1"/>
    <col min="14345" max="14345" width="11.5" style="3" customWidth="1"/>
    <col min="14346" max="14346" width="8.59765625" style="3" customWidth="1"/>
    <col min="14347" max="14347" width="7.5" style="3" customWidth="1"/>
    <col min="14348" max="14348" width="10.59765625" style="3" customWidth="1"/>
    <col min="14349" max="14591" width="8.796875" style="3"/>
    <col min="14592" max="14594" width="0" style="3" hidden="1" customWidth="1"/>
    <col min="14595" max="14595" width="21.796875" style="3" customWidth="1"/>
    <col min="14596" max="14596" width="13.69921875" style="3" customWidth="1"/>
    <col min="14597" max="14597" width="13.5" style="3" customWidth="1"/>
    <col min="14598" max="14598" width="8.69921875" style="3" customWidth="1"/>
    <col min="14599" max="14599" width="8.19921875" style="3" customWidth="1"/>
    <col min="14600" max="14600" width="7.796875" style="3" customWidth="1"/>
    <col min="14601" max="14601" width="11.5" style="3" customWidth="1"/>
    <col min="14602" max="14602" width="8.59765625" style="3" customWidth="1"/>
    <col min="14603" max="14603" width="7.5" style="3" customWidth="1"/>
    <col min="14604" max="14604" width="10.59765625" style="3" customWidth="1"/>
    <col min="14605" max="14847" width="8.796875" style="3"/>
    <col min="14848" max="14850" width="0" style="3" hidden="1" customWidth="1"/>
    <col min="14851" max="14851" width="21.796875" style="3" customWidth="1"/>
    <col min="14852" max="14852" width="13.69921875" style="3" customWidth="1"/>
    <col min="14853" max="14853" width="13.5" style="3" customWidth="1"/>
    <col min="14854" max="14854" width="8.69921875" style="3" customWidth="1"/>
    <col min="14855" max="14855" width="8.19921875" style="3" customWidth="1"/>
    <col min="14856" max="14856" width="7.796875" style="3" customWidth="1"/>
    <col min="14857" max="14857" width="11.5" style="3" customWidth="1"/>
    <col min="14858" max="14858" width="8.59765625" style="3" customWidth="1"/>
    <col min="14859" max="14859" width="7.5" style="3" customWidth="1"/>
    <col min="14860" max="14860" width="10.59765625" style="3" customWidth="1"/>
    <col min="14861" max="15103" width="8.796875" style="3"/>
    <col min="15104" max="15106" width="0" style="3" hidden="1" customWidth="1"/>
    <col min="15107" max="15107" width="21.796875" style="3" customWidth="1"/>
    <col min="15108" max="15108" width="13.69921875" style="3" customWidth="1"/>
    <col min="15109" max="15109" width="13.5" style="3" customWidth="1"/>
    <col min="15110" max="15110" width="8.69921875" style="3" customWidth="1"/>
    <col min="15111" max="15111" width="8.19921875" style="3" customWidth="1"/>
    <col min="15112" max="15112" width="7.796875" style="3" customWidth="1"/>
    <col min="15113" max="15113" width="11.5" style="3" customWidth="1"/>
    <col min="15114" max="15114" width="8.59765625" style="3" customWidth="1"/>
    <col min="15115" max="15115" width="7.5" style="3" customWidth="1"/>
    <col min="15116" max="15116" width="10.59765625" style="3" customWidth="1"/>
    <col min="15117" max="15359" width="8.796875" style="3"/>
    <col min="15360" max="15362" width="0" style="3" hidden="1" customWidth="1"/>
    <col min="15363" max="15363" width="21.796875" style="3" customWidth="1"/>
    <col min="15364" max="15364" width="13.69921875" style="3" customWidth="1"/>
    <col min="15365" max="15365" width="13.5" style="3" customWidth="1"/>
    <col min="15366" max="15366" width="8.69921875" style="3" customWidth="1"/>
    <col min="15367" max="15367" width="8.19921875" style="3" customWidth="1"/>
    <col min="15368" max="15368" width="7.796875" style="3" customWidth="1"/>
    <col min="15369" max="15369" width="11.5" style="3" customWidth="1"/>
    <col min="15370" max="15370" width="8.59765625" style="3" customWidth="1"/>
    <col min="15371" max="15371" width="7.5" style="3" customWidth="1"/>
    <col min="15372" max="15372" width="10.59765625" style="3" customWidth="1"/>
    <col min="15373" max="15615" width="8.796875" style="3"/>
    <col min="15616" max="15618" width="0" style="3" hidden="1" customWidth="1"/>
    <col min="15619" max="15619" width="21.796875" style="3" customWidth="1"/>
    <col min="15620" max="15620" width="13.69921875" style="3" customWidth="1"/>
    <col min="15621" max="15621" width="13.5" style="3" customWidth="1"/>
    <col min="15622" max="15622" width="8.69921875" style="3" customWidth="1"/>
    <col min="15623" max="15623" width="8.19921875" style="3" customWidth="1"/>
    <col min="15624" max="15624" width="7.796875" style="3" customWidth="1"/>
    <col min="15625" max="15625" width="11.5" style="3" customWidth="1"/>
    <col min="15626" max="15626" width="8.59765625" style="3" customWidth="1"/>
    <col min="15627" max="15627" width="7.5" style="3" customWidth="1"/>
    <col min="15628" max="15628" width="10.59765625" style="3" customWidth="1"/>
    <col min="15629" max="15871" width="8.796875" style="3"/>
    <col min="15872" max="15874" width="0" style="3" hidden="1" customWidth="1"/>
    <col min="15875" max="15875" width="21.796875" style="3" customWidth="1"/>
    <col min="15876" max="15876" width="13.69921875" style="3" customWidth="1"/>
    <col min="15877" max="15877" width="13.5" style="3" customWidth="1"/>
    <col min="15878" max="15878" width="8.69921875" style="3" customWidth="1"/>
    <col min="15879" max="15879" width="8.19921875" style="3" customWidth="1"/>
    <col min="15880" max="15880" width="7.796875" style="3" customWidth="1"/>
    <col min="15881" max="15881" width="11.5" style="3" customWidth="1"/>
    <col min="15882" max="15882" width="8.59765625" style="3" customWidth="1"/>
    <col min="15883" max="15883" width="7.5" style="3" customWidth="1"/>
    <col min="15884" max="15884" width="10.59765625" style="3" customWidth="1"/>
    <col min="15885" max="16127" width="8.796875" style="3"/>
    <col min="16128" max="16130" width="0" style="3" hidden="1" customWidth="1"/>
    <col min="16131" max="16131" width="21.796875" style="3" customWidth="1"/>
    <col min="16132" max="16132" width="13.69921875" style="3" customWidth="1"/>
    <col min="16133" max="16133" width="13.5" style="3" customWidth="1"/>
    <col min="16134" max="16134" width="8.69921875" style="3" customWidth="1"/>
    <col min="16135" max="16135" width="8.19921875" style="3" customWidth="1"/>
    <col min="16136" max="16136" width="7.796875" style="3" customWidth="1"/>
    <col min="16137" max="16137" width="11.5" style="3" customWidth="1"/>
    <col min="16138" max="16138" width="8.59765625" style="3" customWidth="1"/>
    <col min="16139" max="16139" width="7.5" style="3" customWidth="1"/>
    <col min="16140" max="16140" width="10.59765625" style="3" customWidth="1"/>
    <col min="16141" max="16384" width="8.796875" style="3"/>
  </cols>
  <sheetData>
    <row r="1" spans="4:13" ht="93" customHeight="1" x14ac:dyDescent="0.25">
      <c r="E1" s="309" t="s">
        <v>854</v>
      </c>
      <c r="F1" s="309"/>
      <c r="G1" s="309"/>
      <c r="H1" s="309"/>
      <c r="I1" s="309"/>
      <c r="J1" s="309"/>
      <c r="K1" s="309"/>
      <c r="L1" s="309"/>
      <c r="M1" s="2"/>
    </row>
    <row r="2" spans="4:13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</row>
    <row r="3" spans="4:13" ht="12.75" customHeight="1" x14ac:dyDescent="0.2">
      <c r="D3" s="310" t="s">
        <v>308</v>
      </c>
      <c r="E3" s="310"/>
      <c r="F3" s="310"/>
      <c r="G3" s="310"/>
      <c r="H3" s="310"/>
      <c r="I3" s="310"/>
      <c r="J3" s="310"/>
      <c r="K3" s="310"/>
      <c r="L3" s="310"/>
    </row>
    <row r="4" spans="4:13" ht="24.75" customHeight="1" x14ac:dyDescent="0.2">
      <c r="D4" s="8"/>
      <c r="E4" s="267" t="s">
        <v>309</v>
      </c>
      <c r="F4" s="267" t="s">
        <v>310</v>
      </c>
      <c r="G4" s="267" t="s">
        <v>311</v>
      </c>
      <c r="H4" s="267" t="s">
        <v>312</v>
      </c>
      <c r="I4" s="267" t="s">
        <v>313</v>
      </c>
      <c r="J4" s="267" t="s">
        <v>314</v>
      </c>
      <c r="K4" s="267" t="s">
        <v>315</v>
      </c>
      <c r="L4" s="267" t="s">
        <v>316</v>
      </c>
    </row>
    <row r="5" spans="4:13" ht="12.75" x14ac:dyDescent="0.2">
      <c r="D5" s="8"/>
      <c r="E5" s="184">
        <v>1</v>
      </c>
      <c r="F5" s="184">
        <v>2</v>
      </c>
      <c r="G5" s="184">
        <v>3</v>
      </c>
      <c r="H5" s="184">
        <v>4</v>
      </c>
      <c r="I5" s="184">
        <v>5</v>
      </c>
      <c r="J5" s="184">
        <v>6</v>
      </c>
      <c r="K5" s="184">
        <v>7</v>
      </c>
      <c r="L5" s="184">
        <v>8</v>
      </c>
    </row>
    <row r="6" spans="4:13" s="276" customFormat="1" ht="15.75" x14ac:dyDescent="0.25">
      <c r="D6" s="9" t="s">
        <v>21</v>
      </c>
      <c r="E6" s="275">
        <v>31.822667042571187</v>
      </c>
      <c r="F6" s="275" t="s">
        <v>25</v>
      </c>
      <c r="G6" s="275" t="s">
        <v>25</v>
      </c>
      <c r="H6" s="275">
        <v>20.418663659430504</v>
      </c>
      <c r="I6" s="275" t="s">
        <v>25</v>
      </c>
      <c r="J6" s="275" t="s">
        <v>25</v>
      </c>
      <c r="K6" s="275" t="s">
        <v>25</v>
      </c>
      <c r="L6" s="275" t="s">
        <v>26</v>
      </c>
    </row>
    <row r="7" spans="4:13" ht="16.5" customHeight="1" x14ac:dyDescent="0.25">
      <c r="D7" s="11" t="s">
        <v>22</v>
      </c>
      <c r="E7" s="12">
        <v>31.822667042571187</v>
      </c>
      <c r="F7" s="12" t="s">
        <v>25</v>
      </c>
      <c r="G7" s="12" t="s">
        <v>25</v>
      </c>
      <c r="H7" s="12">
        <v>20.418663659430504</v>
      </c>
      <c r="I7" s="12" t="s">
        <v>25</v>
      </c>
      <c r="J7" s="12" t="s">
        <v>25</v>
      </c>
      <c r="K7" s="12" t="s">
        <v>25</v>
      </c>
      <c r="L7" s="12" t="s">
        <v>26</v>
      </c>
    </row>
    <row r="8" spans="4:13" ht="15.75" customHeight="1" x14ac:dyDescent="0.25">
      <c r="D8" s="13" t="s">
        <v>23</v>
      </c>
      <c r="E8" s="12" t="s">
        <v>26</v>
      </c>
      <c r="F8" s="12" t="s">
        <v>26</v>
      </c>
      <c r="G8" s="12" t="s">
        <v>26</v>
      </c>
      <c r="H8" s="12" t="s">
        <v>26</v>
      </c>
      <c r="I8" s="12" t="s">
        <v>26</v>
      </c>
      <c r="J8" s="12" t="s">
        <v>26</v>
      </c>
      <c r="K8" s="12" t="s">
        <v>26</v>
      </c>
      <c r="L8" s="12" t="s">
        <v>26</v>
      </c>
    </row>
    <row r="9" spans="4:13" ht="17.25" customHeight="1" x14ac:dyDescent="0.25">
      <c r="D9" s="13" t="s">
        <v>24</v>
      </c>
      <c r="E9" s="12" t="s">
        <v>26</v>
      </c>
      <c r="F9" s="12" t="s">
        <v>26</v>
      </c>
      <c r="G9" s="12" t="s">
        <v>26</v>
      </c>
      <c r="H9" s="12" t="s">
        <v>26</v>
      </c>
      <c r="I9" s="12" t="s">
        <v>26</v>
      </c>
      <c r="J9" s="12" t="s">
        <v>26</v>
      </c>
      <c r="K9" s="12" t="s">
        <v>26</v>
      </c>
      <c r="L9" s="12" t="s">
        <v>26</v>
      </c>
    </row>
    <row r="10" spans="4:13" ht="15.75" customHeight="1" x14ac:dyDescent="0.25">
      <c r="D10" s="13" t="s">
        <v>27</v>
      </c>
      <c r="E10" s="12" t="s">
        <v>26</v>
      </c>
      <c r="F10" s="12" t="s">
        <v>26</v>
      </c>
      <c r="G10" s="12" t="s">
        <v>26</v>
      </c>
      <c r="H10" s="12" t="s">
        <v>26</v>
      </c>
      <c r="I10" s="12" t="s">
        <v>26</v>
      </c>
      <c r="J10" s="12" t="s">
        <v>26</v>
      </c>
      <c r="K10" s="12" t="s">
        <v>26</v>
      </c>
      <c r="L10" s="12" t="s">
        <v>26</v>
      </c>
    </row>
    <row r="11" spans="4:13" ht="17.25" customHeight="1" x14ac:dyDescent="0.25">
      <c r="D11" s="13" t="s">
        <v>23</v>
      </c>
      <c r="E11" s="12" t="s">
        <v>26</v>
      </c>
      <c r="F11" s="12" t="s">
        <v>26</v>
      </c>
      <c r="G11" s="12" t="s">
        <v>26</v>
      </c>
      <c r="H11" s="12" t="s">
        <v>26</v>
      </c>
      <c r="I11" s="12" t="s">
        <v>26</v>
      </c>
      <c r="J11" s="12" t="s">
        <v>26</v>
      </c>
      <c r="K11" s="12" t="s">
        <v>26</v>
      </c>
      <c r="L11" s="12" t="s">
        <v>26</v>
      </c>
    </row>
    <row r="12" spans="4:13" ht="15.75" customHeight="1" x14ac:dyDescent="0.25">
      <c r="D12" s="13" t="s">
        <v>24</v>
      </c>
      <c r="E12" s="12" t="s">
        <v>26</v>
      </c>
      <c r="F12" s="12" t="s">
        <v>26</v>
      </c>
      <c r="G12" s="12" t="s">
        <v>26</v>
      </c>
      <c r="H12" s="12" t="s">
        <v>26</v>
      </c>
      <c r="I12" s="12" t="s">
        <v>26</v>
      </c>
      <c r="J12" s="12" t="s">
        <v>26</v>
      </c>
      <c r="K12" s="12" t="s">
        <v>26</v>
      </c>
      <c r="L12" s="12" t="s">
        <v>26</v>
      </c>
    </row>
    <row r="13" spans="4:13" ht="17.25" customHeight="1" x14ac:dyDescent="0.25">
      <c r="D13" s="13" t="s">
        <v>27</v>
      </c>
      <c r="E13" s="12" t="s">
        <v>26</v>
      </c>
      <c r="F13" s="12" t="s">
        <v>26</v>
      </c>
      <c r="G13" s="12" t="s">
        <v>26</v>
      </c>
      <c r="H13" s="12" t="s">
        <v>26</v>
      </c>
      <c r="I13" s="12" t="s">
        <v>26</v>
      </c>
      <c r="J13" s="12" t="s">
        <v>26</v>
      </c>
      <c r="K13" s="12" t="s">
        <v>26</v>
      </c>
      <c r="L13" s="12" t="s">
        <v>26</v>
      </c>
    </row>
    <row r="14" spans="4:13" ht="15.75" customHeight="1" x14ac:dyDescent="0.25">
      <c r="D14" s="13" t="s">
        <v>31</v>
      </c>
      <c r="E14" s="12">
        <v>100</v>
      </c>
      <c r="F14" s="12" t="s">
        <v>26</v>
      </c>
      <c r="G14" s="12" t="s">
        <v>26</v>
      </c>
      <c r="H14" s="12" t="s">
        <v>26</v>
      </c>
      <c r="I14" s="12" t="s">
        <v>26</v>
      </c>
      <c r="J14" s="12" t="s">
        <v>26</v>
      </c>
      <c r="K14" s="12" t="s">
        <v>26</v>
      </c>
      <c r="L14" s="12" t="s">
        <v>26</v>
      </c>
    </row>
    <row r="15" spans="4:13" ht="17.25" customHeight="1" x14ac:dyDescent="0.25">
      <c r="D15" s="13" t="s">
        <v>32</v>
      </c>
      <c r="E15" s="12" t="s">
        <v>26</v>
      </c>
      <c r="F15" s="12" t="s">
        <v>26</v>
      </c>
      <c r="G15" s="12" t="s">
        <v>26</v>
      </c>
      <c r="H15" s="12" t="s">
        <v>26</v>
      </c>
      <c r="I15" s="12" t="s">
        <v>26</v>
      </c>
      <c r="J15" s="12" t="s">
        <v>26</v>
      </c>
      <c r="K15" s="12" t="s">
        <v>26</v>
      </c>
      <c r="L15" s="12" t="s">
        <v>26</v>
      </c>
    </row>
    <row r="16" spans="4:13" ht="15.75" customHeight="1" x14ac:dyDescent="0.25">
      <c r="D16" s="13" t="s">
        <v>33</v>
      </c>
      <c r="E16" s="12" t="s">
        <v>26</v>
      </c>
      <c r="F16" s="12" t="s">
        <v>26</v>
      </c>
      <c r="G16" s="12" t="s">
        <v>26</v>
      </c>
      <c r="H16" s="12" t="s">
        <v>26</v>
      </c>
      <c r="I16" s="12" t="s">
        <v>26</v>
      </c>
      <c r="J16" s="12" t="s">
        <v>26</v>
      </c>
      <c r="K16" s="12" t="s">
        <v>26</v>
      </c>
      <c r="L16" s="12" t="s">
        <v>26</v>
      </c>
    </row>
    <row r="17" spans="4:12" ht="17.25" customHeight="1" x14ac:dyDescent="0.25">
      <c r="D17" s="13" t="s">
        <v>34</v>
      </c>
      <c r="E17" s="12" t="s">
        <v>26</v>
      </c>
      <c r="F17" s="12" t="s">
        <v>26</v>
      </c>
      <c r="G17" s="12" t="s">
        <v>26</v>
      </c>
      <c r="H17" s="12" t="s">
        <v>25</v>
      </c>
      <c r="I17" s="12" t="s">
        <v>26</v>
      </c>
      <c r="J17" s="12" t="s">
        <v>26</v>
      </c>
      <c r="K17" s="12" t="s">
        <v>26</v>
      </c>
      <c r="L17" s="12" t="s">
        <v>26</v>
      </c>
    </row>
    <row r="18" spans="4:12" ht="15.75" customHeight="1" x14ac:dyDescent="0.25">
      <c r="D18" s="13" t="s">
        <v>35</v>
      </c>
      <c r="E18" s="12" t="s">
        <v>25</v>
      </c>
      <c r="F18" s="12" t="s">
        <v>26</v>
      </c>
      <c r="G18" s="12" t="s">
        <v>26</v>
      </c>
      <c r="H18" s="12" t="s">
        <v>26</v>
      </c>
      <c r="I18" s="12" t="s">
        <v>26</v>
      </c>
      <c r="J18" s="12" t="s">
        <v>26</v>
      </c>
      <c r="K18" s="12" t="s">
        <v>26</v>
      </c>
      <c r="L18" s="12" t="s">
        <v>26</v>
      </c>
    </row>
    <row r="19" spans="4:12" ht="17.25" customHeight="1" x14ac:dyDescent="0.25">
      <c r="D19" s="13" t="s">
        <v>36</v>
      </c>
      <c r="E19" s="12" t="s">
        <v>26</v>
      </c>
      <c r="F19" s="12" t="s">
        <v>26</v>
      </c>
      <c r="G19" s="12" t="s">
        <v>26</v>
      </c>
      <c r="H19" s="12" t="s">
        <v>26</v>
      </c>
      <c r="I19" s="12" t="s">
        <v>26</v>
      </c>
      <c r="J19" s="12" t="s">
        <v>26</v>
      </c>
      <c r="K19" s="12" t="s">
        <v>26</v>
      </c>
      <c r="L19" s="12" t="s">
        <v>26</v>
      </c>
    </row>
    <row r="20" spans="4:12" ht="15.75" customHeight="1" x14ac:dyDescent="0.25">
      <c r="D20" s="13" t="s">
        <v>37</v>
      </c>
      <c r="E20" s="12" t="s">
        <v>26</v>
      </c>
      <c r="F20" s="12" t="s">
        <v>26</v>
      </c>
      <c r="G20" s="12" t="s">
        <v>26</v>
      </c>
      <c r="H20" s="12" t="s">
        <v>26</v>
      </c>
      <c r="I20" s="12" t="s">
        <v>26</v>
      </c>
      <c r="J20" s="12" t="s">
        <v>26</v>
      </c>
      <c r="K20" s="12" t="s">
        <v>26</v>
      </c>
      <c r="L20" s="12" t="s">
        <v>26</v>
      </c>
    </row>
    <row r="21" spans="4:12" ht="17.25" customHeight="1" x14ac:dyDescent="0.25">
      <c r="D21" s="13" t="s">
        <v>38</v>
      </c>
      <c r="E21" s="12" t="s">
        <v>26</v>
      </c>
      <c r="F21" s="12" t="s">
        <v>26</v>
      </c>
      <c r="G21" s="12" t="s">
        <v>26</v>
      </c>
      <c r="H21" s="12" t="s">
        <v>26</v>
      </c>
      <c r="I21" s="12" t="s">
        <v>26</v>
      </c>
      <c r="J21" s="12" t="s">
        <v>26</v>
      </c>
      <c r="K21" s="12" t="s">
        <v>26</v>
      </c>
      <c r="L21" s="12" t="s">
        <v>26</v>
      </c>
    </row>
    <row r="22" spans="4:12" ht="15.75" customHeight="1" x14ac:dyDescent="0.25">
      <c r="D22" s="13" t="s">
        <v>39</v>
      </c>
      <c r="E22" s="12" t="s">
        <v>26</v>
      </c>
      <c r="F22" s="12" t="s">
        <v>26</v>
      </c>
      <c r="G22" s="12" t="s">
        <v>26</v>
      </c>
      <c r="H22" s="12" t="s">
        <v>26</v>
      </c>
      <c r="I22" s="12" t="s">
        <v>26</v>
      </c>
      <c r="J22" s="12" t="s">
        <v>26</v>
      </c>
      <c r="K22" s="12" t="s">
        <v>26</v>
      </c>
      <c r="L22" s="12" t="s">
        <v>26</v>
      </c>
    </row>
    <row r="23" spans="4:12" ht="17.25" customHeight="1" x14ac:dyDescent="0.25">
      <c r="D23" s="13" t="s">
        <v>40</v>
      </c>
      <c r="E23" s="12" t="s">
        <v>25</v>
      </c>
      <c r="F23" s="12" t="s">
        <v>26</v>
      </c>
      <c r="G23" s="12" t="s">
        <v>26</v>
      </c>
      <c r="H23" s="12" t="s">
        <v>25</v>
      </c>
      <c r="I23" s="12" t="s">
        <v>26</v>
      </c>
      <c r="J23" s="12" t="s">
        <v>26</v>
      </c>
      <c r="K23" s="12" t="s">
        <v>26</v>
      </c>
      <c r="L23" s="12" t="s">
        <v>26</v>
      </c>
    </row>
    <row r="24" spans="4:12" ht="15.75" customHeight="1" x14ac:dyDescent="0.25">
      <c r="D24" s="13" t="s">
        <v>41</v>
      </c>
      <c r="E24" s="12" t="s">
        <v>25</v>
      </c>
      <c r="F24" s="12" t="s">
        <v>25</v>
      </c>
      <c r="G24" s="12" t="s">
        <v>25</v>
      </c>
      <c r="H24" s="12" t="s">
        <v>26</v>
      </c>
      <c r="I24" s="12" t="s">
        <v>26</v>
      </c>
      <c r="J24" s="12" t="s">
        <v>26</v>
      </c>
      <c r="K24" s="12" t="s">
        <v>26</v>
      </c>
      <c r="L24" s="12" t="s">
        <v>26</v>
      </c>
    </row>
    <row r="25" spans="4:12" ht="17.25" customHeight="1" x14ac:dyDescent="0.25">
      <c r="D25" s="13" t="s">
        <v>42</v>
      </c>
      <c r="E25" s="12" t="s">
        <v>26</v>
      </c>
      <c r="F25" s="12" t="s">
        <v>26</v>
      </c>
      <c r="G25" s="12" t="s">
        <v>26</v>
      </c>
      <c r="H25" s="12" t="s">
        <v>26</v>
      </c>
      <c r="I25" s="12" t="s">
        <v>26</v>
      </c>
      <c r="J25" s="12" t="s">
        <v>26</v>
      </c>
      <c r="K25" s="12" t="s">
        <v>26</v>
      </c>
      <c r="L25" s="12" t="s">
        <v>26</v>
      </c>
    </row>
    <row r="26" spans="4:12" ht="15.75" customHeight="1" x14ac:dyDescent="0.25">
      <c r="D26" s="13" t="s">
        <v>43</v>
      </c>
      <c r="E26" s="12" t="s">
        <v>26</v>
      </c>
      <c r="F26" s="12" t="s">
        <v>26</v>
      </c>
      <c r="G26" s="12" t="s">
        <v>26</v>
      </c>
      <c r="H26" s="12" t="s">
        <v>26</v>
      </c>
      <c r="I26" s="12" t="s">
        <v>26</v>
      </c>
      <c r="J26" s="12" t="s">
        <v>26</v>
      </c>
      <c r="K26" s="12" t="s">
        <v>26</v>
      </c>
      <c r="L26" s="12" t="s">
        <v>26</v>
      </c>
    </row>
    <row r="27" spans="4:12" ht="17.25" customHeight="1" x14ac:dyDescent="0.25">
      <c r="D27" s="13" t="s">
        <v>44</v>
      </c>
      <c r="E27" s="12" t="s">
        <v>26</v>
      </c>
      <c r="F27" s="12" t="s">
        <v>26</v>
      </c>
      <c r="G27" s="12" t="s">
        <v>26</v>
      </c>
      <c r="H27" s="12" t="s">
        <v>26</v>
      </c>
      <c r="I27" s="12" t="s">
        <v>26</v>
      </c>
      <c r="J27" s="12" t="s">
        <v>26</v>
      </c>
      <c r="K27" s="12" t="s">
        <v>26</v>
      </c>
      <c r="L27" s="12" t="s">
        <v>26</v>
      </c>
    </row>
    <row r="28" spans="4:12" ht="15.75" customHeight="1" x14ac:dyDescent="0.25">
      <c r="D28" s="13" t="s">
        <v>45</v>
      </c>
      <c r="E28" s="12" t="s">
        <v>26</v>
      </c>
      <c r="F28" s="12" t="s">
        <v>26</v>
      </c>
      <c r="G28" s="12" t="s">
        <v>26</v>
      </c>
      <c r="H28" s="12" t="s">
        <v>26</v>
      </c>
      <c r="I28" s="12" t="s">
        <v>26</v>
      </c>
      <c r="J28" s="12" t="s">
        <v>26</v>
      </c>
      <c r="K28" s="12" t="s">
        <v>26</v>
      </c>
      <c r="L28" s="12" t="s">
        <v>26</v>
      </c>
    </row>
    <row r="29" spans="4:12" ht="17.25" customHeight="1" x14ac:dyDescent="0.25">
      <c r="D29" s="13" t="s">
        <v>46</v>
      </c>
      <c r="E29" s="12" t="s">
        <v>26</v>
      </c>
      <c r="F29" s="12" t="s">
        <v>26</v>
      </c>
      <c r="G29" s="12" t="s">
        <v>26</v>
      </c>
      <c r="H29" s="12" t="s">
        <v>26</v>
      </c>
      <c r="I29" s="12" t="s">
        <v>26</v>
      </c>
      <c r="J29" s="12" t="s">
        <v>26</v>
      </c>
      <c r="K29" s="12" t="s">
        <v>26</v>
      </c>
      <c r="L29" s="12" t="s">
        <v>26</v>
      </c>
    </row>
    <row r="30" spans="4:12" ht="15.75" customHeight="1" x14ac:dyDescent="0.25">
      <c r="D30" s="13" t="s">
        <v>47</v>
      </c>
      <c r="E30" s="12" t="s">
        <v>26</v>
      </c>
      <c r="F30" s="12" t="s">
        <v>26</v>
      </c>
      <c r="G30" s="12" t="s">
        <v>26</v>
      </c>
      <c r="H30" s="12" t="s">
        <v>26</v>
      </c>
      <c r="I30" s="12" t="s">
        <v>26</v>
      </c>
      <c r="J30" s="12" t="s">
        <v>26</v>
      </c>
      <c r="K30" s="12" t="s">
        <v>26</v>
      </c>
      <c r="L30" s="12" t="s">
        <v>26</v>
      </c>
    </row>
    <row r="31" spans="4:12" ht="17.25" customHeight="1" x14ac:dyDescent="0.25">
      <c r="D31" s="13" t="s">
        <v>48</v>
      </c>
      <c r="E31" s="12" t="s">
        <v>26</v>
      </c>
      <c r="F31" s="12" t="s">
        <v>26</v>
      </c>
      <c r="G31" s="12" t="s">
        <v>26</v>
      </c>
      <c r="H31" s="12" t="s">
        <v>26</v>
      </c>
      <c r="I31" s="12" t="s">
        <v>26</v>
      </c>
      <c r="J31" s="12" t="s">
        <v>26</v>
      </c>
      <c r="K31" s="12" t="s">
        <v>26</v>
      </c>
      <c r="L31" s="12" t="s">
        <v>26</v>
      </c>
    </row>
    <row r="32" spans="4:12" ht="15.75" customHeight="1" x14ac:dyDescent="0.25">
      <c r="D32" s="13" t="s">
        <v>49</v>
      </c>
      <c r="E32" s="12" t="s">
        <v>25</v>
      </c>
      <c r="F32" s="12" t="s">
        <v>25</v>
      </c>
      <c r="G32" s="12" t="s">
        <v>25</v>
      </c>
      <c r="H32" s="12" t="s">
        <v>25</v>
      </c>
      <c r="I32" s="12" t="s">
        <v>25</v>
      </c>
      <c r="J32" s="12" t="s">
        <v>25</v>
      </c>
      <c r="K32" s="12" t="s">
        <v>25</v>
      </c>
      <c r="L32" s="12" t="s">
        <v>26</v>
      </c>
    </row>
    <row r="33" spans="4:12" ht="17.25" customHeight="1" x14ac:dyDescent="0.25">
      <c r="D33" s="13" t="s">
        <v>50</v>
      </c>
      <c r="E33" s="12" t="s">
        <v>26</v>
      </c>
      <c r="F33" s="12" t="s">
        <v>26</v>
      </c>
      <c r="G33" s="12" t="s">
        <v>26</v>
      </c>
      <c r="H33" s="12" t="s">
        <v>26</v>
      </c>
      <c r="I33" s="12" t="s">
        <v>26</v>
      </c>
      <c r="J33" s="12" t="s">
        <v>26</v>
      </c>
      <c r="K33" s="12" t="s">
        <v>26</v>
      </c>
      <c r="L33" s="12" t="s">
        <v>26</v>
      </c>
    </row>
    <row r="34" spans="4:12" ht="15.75" customHeight="1" x14ac:dyDescent="0.25">
      <c r="D34" s="13" t="s">
        <v>51</v>
      </c>
      <c r="E34" s="12" t="s">
        <v>26</v>
      </c>
      <c r="F34" s="12" t="s">
        <v>26</v>
      </c>
      <c r="G34" s="12" t="s">
        <v>26</v>
      </c>
      <c r="H34" s="12" t="s">
        <v>26</v>
      </c>
      <c r="I34" s="12" t="s">
        <v>26</v>
      </c>
      <c r="J34" s="12" t="s">
        <v>26</v>
      </c>
      <c r="K34" s="12" t="s">
        <v>26</v>
      </c>
      <c r="L34" s="12" t="s">
        <v>26</v>
      </c>
    </row>
    <row r="35" spans="4:12" ht="17.25" customHeight="1" x14ac:dyDescent="0.25">
      <c r="D35" s="13" t="s">
        <v>52</v>
      </c>
      <c r="E35" s="12" t="s">
        <v>26</v>
      </c>
      <c r="F35" s="12" t="s">
        <v>26</v>
      </c>
      <c r="G35" s="12" t="s">
        <v>26</v>
      </c>
      <c r="H35" s="12" t="s">
        <v>26</v>
      </c>
      <c r="I35" s="12" t="s">
        <v>26</v>
      </c>
      <c r="J35" s="12" t="s">
        <v>26</v>
      </c>
      <c r="K35" s="12" t="s">
        <v>26</v>
      </c>
      <c r="L35" s="12" t="s">
        <v>26</v>
      </c>
    </row>
    <row r="36" spans="4:12" ht="15.75" customHeight="1" x14ac:dyDescent="0.25">
      <c r="D36" s="11" t="s">
        <v>53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</row>
    <row r="37" spans="4:12" ht="17.25" customHeight="1" x14ac:dyDescent="0.25">
      <c r="D37" s="13" t="s">
        <v>54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</row>
    <row r="38" spans="4:12" ht="15.75" customHeight="1" x14ac:dyDescent="0.25">
      <c r="D38" s="13" t="s">
        <v>55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</row>
    <row r="39" spans="4:12" ht="17.25" customHeight="1" x14ac:dyDescent="0.25">
      <c r="D39" s="13" t="s">
        <v>56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</row>
    <row r="40" spans="4:12" ht="15.75" customHeight="1" x14ac:dyDescent="0.25">
      <c r="D40" s="13" t="s">
        <v>57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</row>
    <row r="41" spans="4:12" ht="17.25" customHeight="1" x14ac:dyDescent="0.25">
      <c r="D41" s="13" t="s">
        <v>58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</row>
    <row r="42" spans="4:12" ht="15.75" customHeight="1" x14ac:dyDescent="0.25">
      <c r="D42" s="13"/>
      <c r="E42" s="12"/>
      <c r="F42" s="12"/>
      <c r="G42" s="12"/>
      <c r="H42" s="12"/>
      <c r="I42" s="12"/>
      <c r="J42" s="12"/>
      <c r="K42" s="12"/>
      <c r="L42" s="12"/>
    </row>
  </sheetData>
  <mergeCells count="2">
    <mergeCell ref="E1:L1"/>
    <mergeCell ref="D3:L3"/>
  </mergeCells>
  <pageMargins left="0.70866141732283472" right="0.31496062992125984" top="0.74803149606299213" bottom="0.74803149606299213" header="0.31496062992125984" footer="0.31496062992125984"/>
  <pageSetup scale="75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D1:M45"/>
  <sheetViews>
    <sheetView topLeftCell="D1" workbookViewId="0">
      <selection activeCell="E1" sqref="E1:L1"/>
    </sheetView>
  </sheetViews>
  <sheetFormatPr defaultRowHeight="15" x14ac:dyDescent="0.25"/>
  <cols>
    <col min="1" max="3" width="0" style="3" hidden="1" customWidth="1"/>
    <col min="4" max="4" width="34" style="1" customWidth="1"/>
    <col min="5" max="5" width="13.69921875" style="1" customWidth="1"/>
    <col min="6" max="6" width="13.5" style="1" customWidth="1"/>
    <col min="7" max="7" width="8.69921875" style="1" customWidth="1"/>
    <col min="8" max="8" width="8.19921875" style="1" customWidth="1"/>
    <col min="9" max="9" width="7.796875" style="1" customWidth="1"/>
    <col min="10" max="10" width="11.5" style="1" customWidth="1"/>
    <col min="11" max="11" width="8.59765625" style="1" customWidth="1"/>
    <col min="12" max="12" width="7.5" style="1" customWidth="1"/>
    <col min="13" max="255" width="8.796875" style="3"/>
    <col min="256" max="258" width="0" style="3" hidden="1" customWidth="1"/>
    <col min="259" max="259" width="21.796875" style="3" customWidth="1"/>
    <col min="260" max="260" width="13.69921875" style="3" customWidth="1"/>
    <col min="261" max="261" width="13.5" style="3" customWidth="1"/>
    <col min="262" max="262" width="8.69921875" style="3" customWidth="1"/>
    <col min="263" max="263" width="8.19921875" style="3" customWidth="1"/>
    <col min="264" max="264" width="7.796875" style="3" customWidth="1"/>
    <col min="265" max="265" width="11.5" style="3" customWidth="1"/>
    <col min="266" max="266" width="8.59765625" style="3" customWidth="1"/>
    <col min="267" max="267" width="7.5" style="3" customWidth="1"/>
    <col min="268" max="268" width="10.59765625" style="3" customWidth="1"/>
    <col min="269" max="511" width="8.796875" style="3"/>
    <col min="512" max="514" width="0" style="3" hidden="1" customWidth="1"/>
    <col min="515" max="515" width="21.796875" style="3" customWidth="1"/>
    <col min="516" max="516" width="13.69921875" style="3" customWidth="1"/>
    <col min="517" max="517" width="13.5" style="3" customWidth="1"/>
    <col min="518" max="518" width="8.69921875" style="3" customWidth="1"/>
    <col min="519" max="519" width="8.19921875" style="3" customWidth="1"/>
    <col min="520" max="520" width="7.796875" style="3" customWidth="1"/>
    <col min="521" max="521" width="11.5" style="3" customWidth="1"/>
    <col min="522" max="522" width="8.59765625" style="3" customWidth="1"/>
    <col min="523" max="523" width="7.5" style="3" customWidth="1"/>
    <col min="524" max="524" width="10.59765625" style="3" customWidth="1"/>
    <col min="525" max="767" width="8.796875" style="3"/>
    <col min="768" max="770" width="0" style="3" hidden="1" customWidth="1"/>
    <col min="771" max="771" width="21.796875" style="3" customWidth="1"/>
    <col min="772" max="772" width="13.69921875" style="3" customWidth="1"/>
    <col min="773" max="773" width="13.5" style="3" customWidth="1"/>
    <col min="774" max="774" width="8.69921875" style="3" customWidth="1"/>
    <col min="775" max="775" width="8.19921875" style="3" customWidth="1"/>
    <col min="776" max="776" width="7.796875" style="3" customWidth="1"/>
    <col min="777" max="777" width="11.5" style="3" customWidth="1"/>
    <col min="778" max="778" width="8.59765625" style="3" customWidth="1"/>
    <col min="779" max="779" width="7.5" style="3" customWidth="1"/>
    <col min="780" max="780" width="10.59765625" style="3" customWidth="1"/>
    <col min="781" max="1023" width="8.796875" style="3"/>
    <col min="1024" max="1026" width="0" style="3" hidden="1" customWidth="1"/>
    <col min="1027" max="1027" width="21.796875" style="3" customWidth="1"/>
    <col min="1028" max="1028" width="13.69921875" style="3" customWidth="1"/>
    <col min="1029" max="1029" width="13.5" style="3" customWidth="1"/>
    <col min="1030" max="1030" width="8.69921875" style="3" customWidth="1"/>
    <col min="1031" max="1031" width="8.19921875" style="3" customWidth="1"/>
    <col min="1032" max="1032" width="7.796875" style="3" customWidth="1"/>
    <col min="1033" max="1033" width="11.5" style="3" customWidth="1"/>
    <col min="1034" max="1034" width="8.59765625" style="3" customWidth="1"/>
    <col min="1035" max="1035" width="7.5" style="3" customWidth="1"/>
    <col min="1036" max="1036" width="10.59765625" style="3" customWidth="1"/>
    <col min="1037" max="1279" width="8.796875" style="3"/>
    <col min="1280" max="1282" width="0" style="3" hidden="1" customWidth="1"/>
    <col min="1283" max="1283" width="21.796875" style="3" customWidth="1"/>
    <col min="1284" max="1284" width="13.69921875" style="3" customWidth="1"/>
    <col min="1285" max="1285" width="13.5" style="3" customWidth="1"/>
    <col min="1286" max="1286" width="8.69921875" style="3" customWidth="1"/>
    <col min="1287" max="1287" width="8.19921875" style="3" customWidth="1"/>
    <col min="1288" max="1288" width="7.796875" style="3" customWidth="1"/>
    <col min="1289" max="1289" width="11.5" style="3" customWidth="1"/>
    <col min="1290" max="1290" width="8.59765625" style="3" customWidth="1"/>
    <col min="1291" max="1291" width="7.5" style="3" customWidth="1"/>
    <col min="1292" max="1292" width="10.59765625" style="3" customWidth="1"/>
    <col min="1293" max="1535" width="8.796875" style="3"/>
    <col min="1536" max="1538" width="0" style="3" hidden="1" customWidth="1"/>
    <col min="1539" max="1539" width="21.796875" style="3" customWidth="1"/>
    <col min="1540" max="1540" width="13.69921875" style="3" customWidth="1"/>
    <col min="1541" max="1541" width="13.5" style="3" customWidth="1"/>
    <col min="1542" max="1542" width="8.69921875" style="3" customWidth="1"/>
    <col min="1543" max="1543" width="8.19921875" style="3" customWidth="1"/>
    <col min="1544" max="1544" width="7.796875" style="3" customWidth="1"/>
    <col min="1545" max="1545" width="11.5" style="3" customWidth="1"/>
    <col min="1546" max="1546" width="8.59765625" style="3" customWidth="1"/>
    <col min="1547" max="1547" width="7.5" style="3" customWidth="1"/>
    <col min="1548" max="1548" width="10.59765625" style="3" customWidth="1"/>
    <col min="1549" max="1791" width="8.796875" style="3"/>
    <col min="1792" max="1794" width="0" style="3" hidden="1" customWidth="1"/>
    <col min="1795" max="1795" width="21.796875" style="3" customWidth="1"/>
    <col min="1796" max="1796" width="13.69921875" style="3" customWidth="1"/>
    <col min="1797" max="1797" width="13.5" style="3" customWidth="1"/>
    <col min="1798" max="1798" width="8.69921875" style="3" customWidth="1"/>
    <col min="1799" max="1799" width="8.19921875" style="3" customWidth="1"/>
    <col min="1800" max="1800" width="7.796875" style="3" customWidth="1"/>
    <col min="1801" max="1801" width="11.5" style="3" customWidth="1"/>
    <col min="1802" max="1802" width="8.59765625" style="3" customWidth="1"/>
    <col min="1803" max="1803" width="7.5" style="3" customWidth="1"/>
    <col min="1804" max="1804" width="10.59765625" style="3" customWidth="1"/>
    <col min="1805" max="2047" width="8.796875" style="3"/>
    <col min="2048" max="2050" width="0" style="3" hidden="1" customWidth="1"/>
    <col min="2051" max="2051" width="21.796875" style="3" customWidth="1"/>
    <col min="2052" max="2052" width="13.69921875" style="3" customWidth="1"/>
    <col min="2053" max="2053" width="13.5" style="3" customWidth="1"/>
    <col min="2054" max="2054" width="8.69921875" style="3" customWidth="1"/>
    <col min="2055" max="2055" width="8.19921875" style="3" customWidth="1"/>
    <col min="2056" max="2056" width="7.796875" style="3" customWidth="1"/>
    <col min="2057" max="2057" width="11.5" style="3" customWidth="1"/>
    <col min="2058" max="2058" width="8.59765625" style="3" customWidth="1"/>
    <col min="2059" max="2059" width="7.5" style="3" customWidth="1"/>
    <col min="2060" max="2060" width="10.59765625" style="3" customWidth="1"/>
    <col min="2061" max="2303" width="8.796875" style="3"/>
    <col min="2304" max="2306" width="0" style="3" hidden="1" customWidth="1"/>
    <col min="2307" max="2307" width="21.796875" style="3" customWidth="1"/>
    <col min="2308" max="2308" width="13.69921875" style="3" customWidth="1"/>
    <col min="2309" max="2309" width="13.5" style="3" customWidth="1"/>
    <col min="2310" max="2310" width="8.69921875" style="3" customWidth="1"/>
    <col min="2311" max="2311" width="8.19921875" style="3" customWidth="1"/>
    <col min="2312" max="2312" width="7.796875" style="3" customWidth="1"/>
    <col min="2313" max="2313" width="11.5" style="3" customWidth="1"/>
    <col min="2314" max="2314" width="8.59765625" style="3" customWidth="1"/>
    <col min="2315" max="2315" width="7.5" style="3" customWidth="1"/>
    <col min="2316" max="2316" width="10.59765625" style="3" customWidth="1"/>
    <col min="2317" max="2559" width="8.796875" style="3"/>
    <col min="2560" max="2562" width="0" style="3" hidden="1" customWidth="1"/>
    <col min="2563" max="2563" width="21.796875" style="3" customWidth="1"/>
    <col min="2564" max="2564" width="13.69921875" style="3" customWidth="1"/>
    <col min="2565" max="2565" width="13.5" style="3" customWidth="1"/>
    <col min="2566" max="2566" width="8.69921875" style="3" customWidth="1"/>
    <col min="2567" max="2567" width="8.19921875" style="3" customWidth="1"/>
    <col min="2568" max="2568" width="7.796875" style="3" customWidth="1"/>
    <col min="2569" max="2569" width="11.5" style="3" customWidth="1"/>
    <col min="2570" max="2570" width="8.59765625" style="3" customWidth="1"/>
    <col min="2571" max="2571" width="7.5" style="3" customWidth="1"/>
    <col min="2572" max="2572" width="10.59765625" style="3" customWidth="1"/>
    <col min="2573" max="2815" width="8.796875" style="3"/>
    <col min="2816" max="2818" width="0" style="3" hidden="1" customWidth="1"/>
    <col min="2819" max="2819" width="21.796875" style="3" customWidth="1"/>
    <col min="2820" max="2820" width="13.69921875" style="3" customWidth="1"/>
    <col min="2821" max="2821" width="13.5" style="3" customWidth="1"/>
    <col min="2822" max="2822" width="8.69921875" style="3" customWidth="1"/>
    <col min="2823" max="2823" width="8.19921875" style="3" customWidth="1"/>
    <col min="2824" max="2824" width="7.796875" style="3" customWidth="1"/>
    <col min="2825" max="2825" width="11.5" style="3" customWidth="1"/>
    <col min="2826" max="2826" width="8.59765625" style="3" customWidth="1"/>
    <col min="2827" max="2827" width="7.5" style="3" customWidth="1"/>
    <col min="2828" max="2828" width="10.59765625" style="3" customWidth="1"/>
    <col min="2829" max="3071" width="8.796875" style="3"/>
    <col min="3072" max="3074" width="0" style="3" hidden="1" customWidth="1"/>
    <col min="3075" max="3075" width="21.796875" style="3" customWidth="1"/>
    <col min="3076" max="3076" width="13.69921875" style="3" customWidth="1"/>
    <col min="3077" max="3077" width="13.5" style="3" customWidth="1"/>
    <col min="3078" max="3078" width="8.69921875" style="3" customWidth="1"/>
    <col min="3079" max="3079" width="8.19921875" style="3" customWidth="1"/>
    <col min="3080" max="3080" width="7.796875" style="3" customWidth="1"/>
    <col min="3081" max="3081" width="11.5" style="3" customWidth="1"/>
    <col min="3082" max="3082" width="8.59765625" style="3" customWidth="1"/>
    <col min="3083" max="3083" width="7.5" style="3" customWidth="1"/>
    <col min="3084" max="3084" width="10.59765625" style="3" customWidth="1"/>
    <col min="3085" max="3327" width="8.796875" style="3"/>
    <col min="3328" max="3330" width="0" style="3" hidden="1" customWidth="1"/>
    <col min="3331" max="3331" width="21.796875" style="3" customWidth="1"/>
    <col min="3332" max="3332" width="13.69921875" style="3" customWidth="1"/>
    <col min="3333" max="3333" width="13.5" style="3" customWidth="1"/>
    <col min="3334" max="3334" width="8.69921875" style="3" customWidth="1"/>
    <col min="3335" max="3335" width="8.19921875" style="3" customWidth="1"/>
    <col min="3336" max="3336" width="7.796875" style="3" customWidth="1"/>
    <col min="3337" max="3337" width="11.5" style="3" customWidth="1"/>
    <col min="3338" max="3338" width="8.59765625" style="3" customWidth="1"/>
    <col min="3339" max="3339" width="7.5" style="3" customWidth="1"/>
    <col min="3340" max="3340" width="10.59765625" style="3" customWidth="1"/>
    <col min="3341" max="3583" width="8.796875" style="3"/>
    <col min="3584" max="3586" width="0" style="3" hidden="1" customWidth="1"/>
    <col min="3587" max="3587" width="21.796875" style="3" customWidth="1"/>
    <col min="3588" max="3588" width="13.69921875" style="3" customWidth="1"/>
    <col min="3589" max="3589" width="13.5" style="3" customWidth="1"/>
    <col min="3590" max="3590" width="8.69921875" style="3" customWidth="1"/>
    <col min="3591" max="3591" width="8.19921875" style="3" customWidth="1"/>
    <col min="3592" max="3592" width="7.796875" style="3" customWidth="1"/>
    <col min="3593" max="3593" width="11.5" style="3" customWidth="1"/>
    <col min="3594" max="3594" width="8.59765625" style="3" customWidth="1"/>
    <col min="3595" max="3595" width="7.5" style="3" customWidth="1"/>
    <col min="3596" max="3596" width="10.59765625" style="3" customWidth="1"/>
    <col min="3597" max="3839" width="8.796875" style="3"/>
    <col min="3840" max="3842" width="0" style="3" hidden="1" customWidth="1"/>
    <col min="3843" max="3843" width="21.796875" style="3" customWidth="1"/>
    <col min="3844" max="3844" width="13.69921875" style="3" customWidth="1"/>
    <col min="3845" max="3845" width="13.5" style="3" customWidth="1"/>
    <col min="3846" max="3846" width="8.69921875" style="3" customWidth="1"/>
    <col min="3847" max="3847" width="8.19921875" style="3" customWidth="1"/>
    <col min="3848" max="3848" width="7.796875" style="3" customWidth="1"/>
    <col min="3849" max="3849" width="11.5" style="3" customWidth="1"/>
    <col min="3850" max="3850" width="8.59765625" style="3" customWidth="1"/>
    <col min="3851" max="3851" width="7.5" style="3" customWidth="1"/>
    <col min="3852" max="3852" width="10.59765625" style="3" customWidth="1"/>
    <col min="3853" max="4095" width="8.796875" style="3"/>
    <col min="4096" max="4098" width="0" style="3" hidden="1" customWidth="1"/>
    <col min="4099" max="4099" width="21.796875" style="3" customWidth="1"/>
    <col min="4100" max="4100" width="13.69921875" style="3" customWidth="1"/>
    <col min="4101" max="4101" width="13.5" style="3" customWidth="1"/>
    <col min="4102" max="4102" width="8.69921875" style="3" customWidth="1"/>
    <col min="4103" max="4103" width="8.19921875" style="3" customWidth="1"/>
    <col min="4104" max="4104" width="7.796875" style="3" customWidth="1"/>
    <col min="4105" max="4105" width="11.5" style="3" customWidth="1"/>
    <col min="4106" max="4106" width="8.59765625" style="3" customWidth="1"/>
    <col min="4107" max="4107" width="7.5" style="3" customWidth="1"/>
    <col min="4108" max="4108" width="10.59765625" style="3" customWidth="1"/>
    <col min="4109" max="4351" width="8.796875" style="3"/>
    <col min="4352" max="4354" width="0" style="3" hidden="1" customWidth="1"/>
    <col min="4355" max="4355" width="21.796875" style="3" customWidth="1"/>
    <col min="4356" max="4356" width="13.69921875" style="3" customWidth="1"/>
    <col min="4357" max="4357" width="13.5" style="3" customWidth="1"/>
    <col min="4358" max="4358" width="8.69921875" style="3" customWidth="1"/>
    <col min="4359" max="4359" width="8.19921875" style="3" customWidth="1"/>
    <col min="4360" max="4360" width="7.796875" style="3" customWidth="1"/>
    <col min="4361" max="4361" width="11.5" style="3" customWidth="1"/>
    <col min="4362" max="4362" width="8.59765625" style="3" customWidth="1"/>
    <col min="4363" max="4363" width="7.5" style="3" customWidth="1"/>
    <col min="4364" max="4364" width="10.59765625" style="3" customWidth="1"/>
    <col min="4365" max="4607" width="8.796875" style="3"/>
    <col min="4608" max="4610" width="0" style="3" hidden="1" customWidth="1"/>
    <col min="4611" max="4611" width="21.796875" style="3" customWidth="1"/>
    <col min="4612" max="4612" width="13.69921875" style="3" customWidth="1"/>
    <col min="4613" max="4613" width="13.5" style="3" customWidth="1"/>
    <col min="4614" max="4614" width="8.69921875" style="3" customWidth="1"/>
    <col min="4615" max="4615" width="8.19921875" style="3" customWidth="1"/>
    <col min="4616" max="4616" width="7.796875" style="3" customWidth="1"/>
    <col min="4617" max="4617" width="11.5" style="3" customWidth="1"/>
    <col min="4618" max="4618" width="8.59765625" style="3" customWidth="1"/>
    <col min="4619" max="4619" width="7.5" style="3" customWidth="1"/>
    <col min="4620" max="4620" width="10.59765625" style="3" customWidth="1"/>
    <col min="4621" max="4863" width="8.796875" style="3"/>
    <col min="4864" max="4866" width="0" style="3" hidden="1" customWidth="1"/>
    <col min="4867" max="4867" width="21.796875" style="3" customWidth="1"/>
    <col min="4868" max="4868" width="13.69921875" style="3" customWidth="1"/>
    <col min="4869" max="4869" width="13.5" style="3" customWidth="1"/>
    <col min="4870" max="4870" width="8.69921875" style="3" customWidth="1"/>
    <col min="4871" max="4871" width="8.19921875" style="3" customWidth="1"/>
    <col min="4872" max="4872" width="7.796875" style="3" customWidth="1"/>
    <col min="4873" max="4873" width="11.5" style="3" customWidth="1"/>
    <col min="4874" max="4874" width="8.59765625" style="3" customWidth="1"/>
    <col min="4875" max="4875" width="7.5" style="3" customWidth="1"/>
    <col min="4876" max="4876" width="10.59765625" style="3" customWidth="1"/>
    <col min="4877" max="5119" width="8.796875" style="3"/>
    <col min="5120" max="5122" width="0" style="3" hidden="1" customWidth="1"/>
    <col min="5123" max="5123" width="21.796875" style="3" customWidth="1"/>
    <col min="5124" max="5124" width="13.69921875" style="3" customWidth="1"/>
    <col min="5125" max="5125" width="13.5" style="3" customWidth="1"/>
    <col min="5126" max="5126" width="8.69921875" style="3" customWidth="1"/>
    <col min="5127" max="5127" width="8.19921875" style="3" customWidth="1"/>
    <col min="5128" max="5128" width="7.796875" style="3" customWidth="1"/>
    <col min="5129" max="5129" width="11.5" style="3" customWidth="1"/>
    <col min="5130" max="5130" width="8.59765625" style="3" customWidth="1"/>
    <col min="5131" max="5131" width="7.5" style="3" customWidth="1"/>
    <col min="5132" max="5132" width="10.59765625" style="3" customWidth="1"/>
    <col min="5133" max="5375" width="8.796875" style="3"/>
    <col min="5376" max="5378" width="0" style="3" hidden="1" customWidth="1"/>
    <col min="5379" max="5379" width="21.796875" style="3" customWidth="1"/>
    <col min="5380" max="5380" width="13.69921875" style="3" customWidth="1"/>
    <col min="5381" max="5381" width="13.5" style="3" customWidth="1"/>
    <col min="5382" max="5382" width="8.69921875" style="3" customWidth="1"/>
    <col min="5383" max="5383" width="8.19921875" style="3" customWidth="1"/>
    <col min="5384" max="5384" width="7.796875" style="3" customWidth="1"/>
    <col min="5385" max="5385" width="11.5" style="3" customWidth="1"/>
    <col min="5386" max="5386" width="8.59765625" style="3" customWidth="1"/>
    <col min="5387" max="5387" width="7.5" style="3" customWidth="1"/>
    <col min="5388" max="5388" width="10.59765625" style="3" customWidth="1"/>
    <col min="5389" max="5631" width="8.796875" style="3"/>
    <col min="5632" max="5634" width="0" style="3" hidden="1" customWidth="1"/>
    <col min="5635" max="5635" width="21.796875" style="3" customWidth="1"/>
    <col min="5636" max="5636" width="13.69921875" style="3" customWidth="1"/>
    <col min="5637" max="5637" width="13.5" style="3" customWidth="1"/>
    <col min="5638" max="5638" width="8.69921875" style="3" customWidth="1"/>
    <col min="5639" max="5639" width="8.19921875" style="3" customWidth="1"/>
    <col min="5640" max="5640" width="7.796875" style="3" customWidth="1"/>
    <col min="5641" max="5641" width="11.5" style="3" customWidth="1"/>
    <col min="5642" max="5642" width="8.59765625" style="3" customWidth="1"/>
    <col min="5643" max="5643" width="7.5" style="3" customWidth="1"/>
    <col min="5644" max="5644" width="10.59765625" style="3" customWidth="1"/>
    <col min="5645" max="5887" width="8.796875" style="3"/>
    <col min="5888" max="5890" width="0" style="3" hidden="1" customWidth="1"/>
    <col min="5891" max="5891" width="21.796875" style="3" customWidth="1"/>
    <col min="5892" max="5892" width="13.69921875" style="3" customWidth="1"/>
    <col min="5893" max="5893" width="13.5" style="3" customWidth="1"/>
    <col min="5894" max="5894" width="8.69921875" style="3" customWidth="1"/>
    <col min="5895" max="5895" width="8.19921875" style="3" customWidth="1"/>
    <col min="5896" max="5896" width="7.796875" style="3" customWidth="1"/>
    <col min="5897" max="5897" width="11.5" style="3" customWidth="1"/>
    <col min="5898" max="5898" width="8.59765625" style="3" customWidth="1"/>
    <col min="5899" max="5899" width="7.5" style="3" customWidth="1"/>
    <col min="5900" max="5900" width="10.59765625" style="3" customWidth="1"/>
    <col min="5901" max="6143" width="8.796875" style="3"/>
    <col min="6144" max="6146" width="0" style="3" hidden="1" customWidth="1"/>
    <col min="6147" max="6147" width="21.796875" style="3" customWidth="1"/>
    <col min="6148" max="6148" width="13.69921875" style="3" customWidth="1"/>
    <col min="6149" max="6149" width="13.5" style="3" customWidth="1"/>
    <col min="6150" max="6150" width="8.69921875" style="3" customWidth="1"/>
    <col min="6151" max="6151" width="8.19921875" style="3" customWidth="1"/>
    <col min="6152" max="6152" width="7.796875" style="3" customWidth="1"/>
    <col min="6153" max="6153" width="11.5" style="3" customWidth="1"/>
    <col min="6154" max="6154" width="8.59765625" style="3" customWidth="1"/>
    <col min="6155" max="6155" width="7.5" style="3" customWidth="1"/>
    <col min="6156" max="6156" width="10.59765625" style="3" customWidth="1"/>
    <col min="6157" max="6399" width="8.796875" style="3"/>
    <col min="6400" max="6402" width="0" style="3" hidden="1" customWidth="1"/>
    <col min="6403" max="6403" width="21.796875" style="3" customWidth="1"/>
    <col min="6404" max="6404" width="13.69921875" style="3" customWidth="1"/>
    <col min="6405" max="6405" width="13.5" style="3" customWidth="1"/>
    <col min="6406" max="6406" width="8.69921875" style="3" customWidth="1"/>
    <col min="6407" max="6407" width="8.19921875" style="3" customWidth="1"/>
    <col min="6408" max="6408" width="7.796875" style="3" customWidth="1"/>
    <col min="6409" max="6409" width="11.5" style="3" customWidth="1"/>
    <col min="6410" max="6410" width="8.59765625" style="3" customWidth="1"/>
    <col min="6411" max="6411" width="7.5" style="3" customWidth="1"/>
    <col min="6412" max="6412" width="10.59765625" style="3" customWidth="1"/>
    <col min="6413" max="6655" width="8.796875" style="3"/>
    <col min="6656" max="6658" width="0" style="3" hidden="1" customWidth="1"/>
    <col min="6659" max="6659" width="21.796875" style="3" customWidth="1"/>
    <col min="6660" max="6660" width="13.69921875" style="3" customWidth="1"/>
    <col min="6661" max="6661" width="13.5" style="3" customWidth="1"/>
    <col min="6662" max="6662" width="8.69921875" style="3" customWidth="1"/>
    <col min="6663" max="6663" width="8.19921875" style="3" customWidth="1"/>
    <col min="6664" max="6664" width="7.796875" style="3" customWidth="1"/>
    <col min="6665" max="6665" width="11.5" style="3" customWidth="1"/>
    <col min="6666" max="6666" width="8.59765625" style="3" customWidth="1"/>
    <col min="6667" max="6667" width="7.5" style="3" customWidth="1"/>
    <col min="6668" max="6668" width="10.59765625" style="3" customWidth="1"/>
    <col min="6669" max="6911" width="8.796875" style="3"/>
    <col min="6912" max="6914" width="0" style="3" hidden="1" customWidth="1"/>
    <col min="6915" max="6915" width="21.796875" style="3" customWidth="1"/>
    <col min="6916" max="6916" width="13.69921875" style="3" customWidth="1"/>
    <col min="6917" max="6917" width="13.5" style="3" customWidth="1"/>
    <col min="6918" max="6918" width="8.69921875" style="3" customWidth="1"/>
    <col min="6919" max="6919" width="8.19921875" style="3" customWidth="1"/>
    <col min="6920" max="6920" width="7.796875" style="3" customWidth="1"/>
    <col min="6921" max="6921" width="11.5" style="3" customWidth="1"/>
    <col min="6922" max="6922" width="8.59765625" style="3" customWidth="1"/>
    <col min="6923" max="6923" width="7.5" style="3" customWidth="1"/>
    <col min="6924" max="6924" width="10.59765625" style="3" customWidth="1"/>
    <col min="6925" max="7167" width="8.796875" style="3"/>
    <col min="7168" max="7170" width="0" style="3" hidden="1" customWidth="1"/>
    <col min="7171" max="7171" width="21.796875" style="3" customWidth="1"/>
    <col min="7172" max="7172" width="13.69921875" style="3" customWidth="1"/>
    <col min="7173" max="7173" width="13.5" style="3" customWidth="1"/>
    <col min="7174" max="7174" width="8.69921875" style="3" customWidth="1"/>
    <col min="7175" max="7175" width="8.19921875" style="3" customWidth="1"/>
    <col min="7176" max="7176" width="7.796875" style="3" customWidth="1"/>
    <col min="7177" max="7177" width="11.5" style="3" customWidth="1"/>
    <col min="7178" max="7178" width="8.59765625" style="3" customWidth="1"/>
    <col min="7179" max="7179" width="7.5" style="3" customWidth="1"/>
    <col min="7180" max="7180" width="10.59765625" style="3" customWidth="1"/>
    <col min="7181" max="7423" width="8.796875" style="3"/>
    <col min="7424" max="7426" width="0" style="3" hidden="1" customWidth="1"/>
    <col min="7427" max="7427" width="21.796875" style="3" customWidth="1"/>
    <col min="7428" max="7428" width="13.69921875" style="3" customWidth="1"/>
    <col min="7429" max="7429" width="13.5" style="3" customWidth="1"/>
    <col min="7430" max="7430" width="8.69921875" style="3" customWidth="1"/>
    <col min="7431" max="7431" width="8.19921875" style="3" customWidth="1"/>
    <col min="7432" max="7432" width="7.796875" style="3" customWidth="1"/>
    <col min="7433" max="7433" width="11.5" style="3" customWidth="1"/>
    <col min="7434" max="7434" width="8.59765625" style="3" customWidth="1"/>
    <col min="7435" max="7435" width="7.5" style="3" customWidth="1"/>
    <col min="7436" max="7436" width="10.59765625" style="3" customWidth="1"/>
    <col min="7437" max="7679" width="8.796875" style="3"/>
    <col min="7680" max="7682" width="0" style="3" hidden="1" customWidth="1"/>
    <col min="7683" max="7683" width="21.796875" style="3" customWidth="1"/>
    <col min="7684" max="7684" width="13.69921875" style="3" customWidth="1"/>
    <col min="7685" max="7685" width="13.5" style="3" customWidth="1"/>
    <col min="7686" max="7686" width="8.69921875" style="3" customWidth="1"/>
    <col min="7687" max="7687" width="8.19921875" style="3" customWidth="1"/>
    <col min="7688" max="7688" width="7.796875" style="3" customWidth="1"/>
    <col min="7689" max="7689" width="11.5" style="3" customWidth="1"/>
    <col min="7690" max="7690" width="8.59765625" style="3" customWidth="1"/>
    <col min="7691" max="7691" width="7.5" style="3" customWidth="1"/>
    <col min="7692" max="7692" width="10.59765625" style="3" customWidth="1"/>
    <col min="7693" max="7935" width="8.796875" style="3"/>
    <col min="7936" max="7938" width="0" style="3" hidden="1" customWidth="1"/>
    <col min="7939" max="7939" width="21.796875" style="3" customWidth="1"/>
    <col min="7940" max="7940" width="13.69921875" style="3" customWidth="1"/>
    <col min="7941" max="7941" width="13.5" style="3" customWidth="1"/>
    <col min="7942" max="7942" width="8.69921875" style="3" customWidth="1"/>
    <col min="7943" max="7943" width="8.19921875" style="3" customWidth="1"/>
    <col min="7944" max="7944" width="7.796875" style="3" customWidth="1"/>
    <col min="7945" max="7945" width="11.5" style="3" customWidth="1"/>
    <col min="7946" max="7946" width="8.59765625" style="3" customWidth="1"/>
    <col min="7947" max="7947" width="7.5" style="3" customWidth="1"/>
    <col min="7948" max="7948" width="10.59765625" style="3" customWidth="1"/>
    <col min="7949" max="8191" width="8.796875" style="3"/>
    <col min="8192" max="8194" width="0" style="3" hidden="1" customWidth="1"/>
    <col min="8195" max="8195" width="21.796875" style="3" customWidth="1"/>
    <col min="8196" max="8196" width="13.69921875" style="3" customWidth="1"/>
    <col min="8197" max="8197" width="13.5" style="3" customWidth="1"/>
    <col min="8198" max="8198" width="8.69921875" style="3" customWidth="1"/>
    <col min="8199" max="8199" width="8.19921875" style="3" customWidth="1"/>
    <col min="8200" max="8200" width="7.796875" style="3" customWidth="1"/>
    <col min="8201" max="8201" width="11.5" style="3" customWidth="1"/>
    <col min="8202" max="8202" width="8.59765625" style="3" customWidth="1"/>
    <col min="8203" max="8203" width="7.5" style="3" customWidth="1"/>
    <col min="8204" max="8204" width="10.59765625" style="3" customWidth="1"/>
    <col min="8205" max="8447" width="8.796875" style="3"/>
    <col min="8448" max="8450" width="0" style="3" hidden="1" customWidth="1"/>
    <col min="8451" max="8451" width="21.796875" style="3" customWidth="1"/>
    <col min="8452" max="8452" width="13.69921875" style="3" customWidth="1"/>
    <col min="8453" max="8453" width="13.5" style="3" customWidth="1"/>
    <col min="8454" max="8454" width="8.69921875" style="3" customWidth="1"/>
    <col min="8455" max="8455" width="8.19921875" style="3" customWidth="1"/>
    <col min="8456" max="8456" width="7.796875" style="3" customWidth="1"/>
    <col min="8457" max="8457" width="11.5" style="3" customWidth="1"/>
    <col min="8458" max="8458" width="8.59765625" style="3" customWidth="1"/>
    <col min="8459" max="8459" width="7.5" style="3" customWidth="1"/>
    <col min="8460" max="8460" width="10.59765625" style="3" customWidth="1"/>
    <col min="8461" max="8703" width="8.796875" style="3"/>
    <col min="8704" max="8706" width="0" style="3" hidden="1" customWidth="1"/>
    <col min="8707" max="8707" width="21.796875" style="3" customWidth="1"/>
    <col min="8708" max="8708" width="13.69921875" style="3" customWidth="1"/>
    <col min="8709" max="8709" width="13.5" style="3" customWidth="1"/>
    <col min="8710" max="8710" width="8.69921875" style="3" customWidth="1"/>
    <col min="8711" max="8711" width="8.19921875" style="3" customWidth="1"/>
    <col min="8712" max="8712" width="7.796875" style="3" customWidth="1"/>
    <col min="8713" max="8713" width="11.5" style="3" customWidth="1"/>
    <col min="8714" max="8714" width="8.59765625" style="3" customWidth="1"/>
    <col min="8715" max="8715" width="7.5" style="3" customWidth="1"/>
    <col min="8716" max="8716" width="10.59765625" style="3" customWidth="1"/>
    <col min="8717" max="8959" width="8.796875" style="3"/>
    <col min="8960" max="8962" width="0" style="3" hidden="1" customWidth="1"/>
    <col min="8963" max="8963" width="21.796875" style="3" customWidth="1"/>
    <col min="8964" max="8964" width="13.69921875" style="3" customWidth="1"/>
    <col min="8965" max="8965" width="13.5" style="3" customWidth="1"/>
    <col min="8966" max="8966" width="8.69921875" style="3" customWidth="1"/>
    <col min="8967" max="8967" width="8.19921875" style="3" customWidth="1"/>
    <col min="8968" max="8968" width="7.796875" style="3" customWidth="1"/>
    <col min="8969" max="8969" width="11.5" style="3" customWidth="1"/>
    <col min="8970" max="8970" width="8.59765625" style="3" customWidth="1"/>
    <col min="8971" max="8971" width="7.5" style="3" customWidth="1"/>
    <col min="8972" max="8972" width="10.59765625" style="3" customWidth="1"/>
    <col min="8973" max="9215" width="8.796875" style="3"/>
    <col min="9216" max="9218" width="0" style="3" hidden="1" customWidth="1"/>
    <col min="9219" max="9219" width="21.796875" style="3" customWidth="1"/>
    <col min="9220" max="9220" width="13.69921875" style="3" customWidth="1"/>
    <col min="9221" max="9221" width="13.5" style="3" customWidth="1"/>
    <col min="9222" max="9222" width="8.69921875" style="3" customWidth="1"/>
    <col min="9223" max="9223" width="8.19921875" style="3" customWidth="1"/>
    <col min="9224" max="9224" width="7.796875" style="3" customWidth="1"/>
    <col min="9225" max="9225" width="11.5" style="3" customWidth="1"/>
    <col min="9226" max="9226" width="8.59765625" style="3" customWidth="1"/>
    <col min="9227" max="9227" width="7.5" style="3" customWidth="1"/>
    <col min="9228" max="9228" width="10.59765625" style="3" customWidth="1"/>
    <col min="9229" max="9471" width="8.796875" style="3"/>
    <col min="9472" max="9474" width="0" style="3" hidden="1" customWidth="1"/>
    <col min="9475" max="9475" width="21.796875" style="3" customWidth="1"/>
    <col min="9476" max="9476" width="13.69921875" style="3" customWidth="1"/>
    <col min="9477" max="9477" width="13.5" style="3" customWidth="1"/>
    <col min="9478" max="9478" width="8.69921875" style="3" customWidth="1"/>
    <col min="9479" max="9479" width="8.19921875" style="3" customWidth="1"/>
    <col min="9480" max="9480" width="7.796875" style="3" customWidth="1"/>
    <col min="9481" max="9481" width="11.5" style="3" customWidth="1"/>
    <col min="9482" max="9482" width="8.59765625" style="3" customWidth="1"/>
    <col min="9483" max="9483" width="7.5" style="3" customWidth="1"/>
    <col min="9484" max="9484" width="10.59765625" style="3" customWidth="1"/>
    <col min="9485" max="9727" width="8.796875" style="3"/>
    <col min="9728" max="9730" width="0" style="3" hidden="1" customWidth="1"/>
    <col min="9731" max="9731" width="21.796875" style="3" customWidth="1"/>
    <col min="9732" max="9732" width="13.69921875" style="3" customWidth="1"/>
    <col min="9733" max="9733" width="13.5" style="3" customWidth="1"/>
    <col min="9734" max="9734" width="8.69921875" style="3" customWidth="1"/>
    <col min="9735" max="9735" width="8.19921875" style="3" customWidth="1"/>
    <col min="9736" max="9736" width="7.796875" style="3" customWidth="1"/>
    <col min="9737" max="9737" width="11.5" style="3" customWidth="1"/>
    <col min="9738" max="9738" width="8.59765625" style="3" customWidth="1"/>
    <col min="9739" max="9739" width="7.5" style="3" customWidth="1"/>
    <col min="9740" max="9740" width="10.59765625" style="3" customWidth="1"/>
    <col min="9741" max="9983" width="8.796875" style="3"/>
    <col min="9984" max="9986" width="0" style="3" hidden="1" customWidth="1"/>
    <col min="9987" max="9987" width="21.796875" style="3" customWidth="1"/>
    <col min="9988" max="9988" width="13.69921875" style="3" customWidth="1"/>
    <col min="9989" max="9989" width="13.5" style="3" customWidth="1"/>
    <col min="9990" max="9990" width="8.69921875" style="3" customWidth="1"/>
    <col min="9991" max="9991" width="8.19921875" style="3" customWidth="1"/>
    <col min="9992" max="9992" width="7.796875" style="3" customWidth="1"/>
    <col min="9993" max="9993" width="11.5" style="3" customWidth="1"/>
    <col min="9994" max="9994" width="8.59765625" style="3" customWidth="1"/>
    <col min="9995" max="9995" width="7.5" style="3" customWidth="1"/>
    <col min="9996" max="9996" width="10.59765625" style="3" customWidth="1"/>
    <col min="9997" max="10239" width="8.796875" style="3"/>
    <col min="10240" max="10242" width="0" style="3" hidden="1" customWidth="1"/>
    <col min="10243" max="10243" width="21.796875" style="3" customWidth="1"/>
    <col min="10244" max="10244" width="13.69921875" style="3" customWidth="1"/>
    <col min="10245" max="10245" width="13.5" style="3" customWidth="1"/>
    <col min="10246" max="10246" width="8.69921875" style="3" customWidth="1"/>
    <col min="10247" max="10247" width="8.19921875" style="3" customWidth="1"/>
    <col min="10248" max="10248" width="7.796875" style="3" customWidth="1"/>
    <col min="10249" max="10249" width="11.5" style="3" customWidth="1"/>
    <col min="10250" max="10250" width="8.59765625" style="3" customWidth="1"/>
    <col min="10251" max="10251" width="7.5" style="3" customWidth="1"/>
    <col min="10252" max="10252" width="10.59765625" style="3" customWidth="1"/>
    <col min="10253" max="10495" width="8.796875" style="3"/>
    <col min="10496" max="10498" width="0" style="3" hidden="1" customWidth="1"/>
    <col min="10499" max="10499" width="21.796875" style="3" customWidth="1"/>
    <col min="10500" max="10500" width="13.69921875" style="3" customWidth="1"/>
    <col min="10501" max="10501" width="13.5" style="3" customWidth="1"/>
    <col min="10502" max="10502" width="8.69921875" style="3" customWidth="1"/>
    <col min="10503" max="10503" width="8.19921875" style="3" customWidth="1"/>
    <col min="10504" max="10504" width="7.796875" style="3" customWidth="1"/>
    <col min="10505" max="10505" width="11.5" style="3" customWidth="1"/>
    <col min="10506" max="10506" width="8.59765625" style="3" customWidth="1"/>
    <col min="10507" max="10507" width="7.5" style="3" customWidth="1"/>
    <col min="10508" max="10508" width="10.59765625" style="3" customWidth="1"/>
    <col min="10509" max="10751" width="8.796875" style="3"/>
    <col min="10752" max="10754" width="0" style="3" hidden="1" customWidth="1"/>
    <col min="10755" max="10755" width="21.796875" style="3" customWidth="1"/>
    <col min="10756" max="10756" width="13.69921875" style="3" customWidth="1"/>
    <col min="10757" max="10757" width="13.5" style="3" customWidth="1"/>
    <col min="10758" max="10758" width="8.69921875" style="3" customWidth="1"/>
    <col min="10759" max="10759" width="8.19921875" style="3" customWidth="1"/>
    <col min="10760" max="10760" width="7.796875" style="3" customWidth="1"/>
    <col min="10761" max="10761" width="11.5" style="3" customWidth="1"/>
    <col min="10762" max="10762" width="8.59765625" style="3" customWidth="1"/>
    <col min="10763" max="10763" width="7.5" style="3" customWidth="1"/>
    <col min="10764" max="10764" width="10.59765625" style="3" customWidth="1"/>
    <col min="10765" max="11007" width="8.796875" style="3"/>
    <col min="11008" max="11010" width="0" style="3" hidden="1" customWidth="1"/>
    <col min="11011" max="11011" width="21.796875" style="3" customWidth="1"/>
    <col min="11012" max="11012" width="13.69921875" style="3" customWidth="1"/>
    <col min="11013" max="11013" width="13.5" style="3" customWidth="1"/>
    <col min="11014" max="11014" width="8.69921875" style="3" customWidth="1"/>
    <col min="11015" max="11015" width="8.19921875" style="3" customWidth="1"/>
    <col min="11016" max="11016" width="7.796875" style="3" customWidth="1"/>
    <col min="11017" max="11017" width="11.5" style="3" customWidth="1"/>
    <col min="11018" max="11018" width="8.59765625" style="3" customWidth="1"/>
    <col min="11019" max="11019" width="7.5" style="3" customWidth="1"/>
    <col min="11020" max="11020" width="10.59765625" style="3" customWidth="1"/>
    <col min="11021" max="11263" width="8.796875" style="3"/>
    <col min="11264" max="11266" width="0" style="3" hidden="1" customWidth="1"/>
    <col min="11267" max="11267" width="21.796875" style="3" customWidth="1"/>
    <col min="11268" max="11268" width="13.69921875" style="3" customWidth="1"/>
    <col min="11269" max="11269" width="13.5" style="3" customWidth="1"/>
    <col min="11270" max="11270" width="8.69921875" style="3" customWidth="1"/>
    <col min="11271" max="11271" width="8.19921875" style="3" customWidth="1"/>
    <col min="11272" max="11272" width="7.796875" style="3" customWidth="1"/>
    <col min="11273" max="11273" width="11.5" style="3" customWidth="1"/>
    <col min="11274" max="11274" width="8.59765625" style="3" customWidth="1"/>
    <col min="11275" max="11275" width="7.5" style="3" customWidth="1"/>
    <col min="11276" max="11276" width="10.59765625" style="3" customWidth="1"/>
    <col min="11277" max="11519" width="8.796875" style="3"/>
    <col min="11520" max="11522" width="0" style="3" hidden="1" customWidth="1"/>
    <col min="11523" max="11523" width="21.796875" style="3" customWidth="1"/>
    <col min="11524" max="11524" width="13.69921875" style="3" customWidth="1"/>
    <col min="11525" max="11525" width="13.5" style="3" customWidth="1"/>
    <col min="11526" max="11526" width="8.69921875" style="3" customWidth="1"/>
    <col min="11527" max="11527" width="8.19921875" style="3" customWidth="1"/>
    <col min="11528" max="11528" width="7.796875" style="3" customWidth="1"/>
    <col min="11529" max="11529" width="11.5" style="3" customWidth="1"/>
    <col min="11530" max="11530" width="8.59765625" style="3" customWidth="1"/>
    <col min="11531" max="11531" width="7.5" style="3" customWidth="1"/>
    <col min="11532" max="11532" width="10.59765625" style="3" customWidth="1"/>
    <col min="11533" max="11775" width="8.796875" style="3"/>
    <col min="11776" max="11778" width="0" style="3" hidden="1" customWidth="1"/>
    <col min="11779" max="11779" width="21.796875" style="3" customWidth="1"/>
    <col min="11780" max="11780" width="13.69921875" style="3" customWidth="1"/>
    <col min="11781" max="11781" width="13.5" style="3" customWidth="1"/>
    <col min="11782" max="11782" width="8.69921875" style="3" customWidth="1"/>
    <col min="11783" max="11783" width="8.19921875" style="3" customWidth="1"/>
    <col min="11784" max="11784" width="7.796875" style="3" customWidth="1"/>
    <col min="11785" max="11785" width="11.5" style="3" customWidth="1"/>
    <col min="11786" max="11786" width="8.59765625" style="3" customWidth="1"/>
    <col min="11787" max="11787" width="7.5" style="3" customWidth="1"/>
    <col min="11788" max="11788" width="10.59765625" style="3" customWidth="1"/>
    <col min="11789" max="12031" width="8.796875" style="3"/>
    <col min="12032" max="12034" width="0" style="3" hidden="1" customWidth="1"/>
    <col min="12035" max="12035" width="21.796875" style="3" customWidth="1"/>
    <col min="12036" max="12036" width="13.69921875" style="3" customWidth="1"/>
    <col min="12037" max="12037" width="13.5" style="3" customWidth="1"/>
    <col min="12038" max="12038" width="8.69921875" style="3" customWidth="1"/>
    <col min="12039" max="12039" width="8.19921875" style="3" customWidth="1"/>
    <col min="12040" max="12040" width="7.796875" style="3" customWidth="1"/>
    <col min="12041" max="12041" width="11.5" style="3" customWidth="1"/>
    <col min="12042" max="12042" width="8.59765625" style="3" customWidth="1"/>
    <col min="12043" max="12043" width="7.5" style="3" customWidth="1"/>
    <col min="12044" max="12044" width="10.59765625" style="3" customWidth="1"/>
    <col min="12045" max="12287" width="8.796875" style="3"/>
    <col min="12288" max="12290" width="0" style="3" hidden="1" customWidth="1"/>
    <col min="12291" max="12291" width="21.796875" style="3" customWidth="1"/>
    <col min="12292" max="12292" width="13.69921875" style="3" customWidth="1"/>
    <col min="12293" max="12293" width="13.5" style="3" customWidth="1"/>
    <col min="12294" max="12294" width="8.69921875" style="3" customWidth="1"/>
    <col min="12295" max="12295" width="8.19921875" style="3" customWidth="1"/>
    <col min="12296" max="12296" width="7.796875" style="3" customWidth="1"/>
    <col min="12297" max="12297" width="11.5" style="3" customWidth="1"/>
    <col min="12298" max="12298" width="8.59765625" style="3" customWidth="1"/>
    <col min="12299" max="12299" width="7.5" style="3" customWidth="1"/>
    <col min="12300" max="12300" width="10.59765625" style="3" customWidth="1"/>
    <col min="12301" max="12543" width="8.796875" style="3"/>
    <col min="12544" max="12546" width="0" style="3" hidden="1" customWidth="1"/>
    <col min="12547" max="12547" width="21.796875" style="3" customWidth="1"/>
    <col min="12548" max="12548" width="13.69921875" style="3" customWidth="1"/>
    <col min="12549" max="12549" width="13.5" style="3" customWidth="1"/>
    <col min="12550" max="12550" width="8.69921875" style="3" customWidth="1"/>
    <col min="12551" max="12551" width="8.19921875" style="3" customWidth="1"/>
    <col min="12552" max="12552" width="7.796875" style="3" customWidth="1"/>
    <col min="12553" max="12553" width="11.5" style="3" customWidth="1"/>
    <col min="12554" max="12554" width="8.59765625" style="3" customWidth="1"/>
    <col min="12555" max="12555" width="7.5" style="3" customWidth="1"/>
    <col min="12556" max="12556" width="10.59765625" style="3" customWidth="1"/>
    <col min="12557" max="12799" width="8.796875" style="3"/>
    <col min="12800" max="12802" width="0" style="3" hidden="1" customWidth="1"/>
    <col min="12803" max="12803" width="21.796875" style="3" customWidth="1"/>
    <col min="12804" max="12804" width="13.69921875" style="3" customWidth="1"/>
    <col min="12805" max="12805" width="13.5" style="3" customWidth="1"/>
    <col min="12806" max="12806" width="8.69921875" style="3" customWidth="1"/>
    <col min="12807" max="12807" width="8.19921875" style="3" customWidth="1"/>
    <col min="12808" max="12808" width="7.796875" style="3" customWidth="1"/>
    <col min="12809" max="12809" width="11.5" style="3" customWidth="1"/>
    <col min="12810" max="12810" width="8.59765625" style="3" customWidth="1"/>
    <col min="12811" max="12811" width="7.5" style="3" customWidth="1"/>
    <col min="12812" max="12812" width="10.59765625" style="3" customWidth="1"/>
    <col min="12813" max="13055" width="8.796875" style="3"/>
    <col min="13056" max="13058" width="0" style="3" hidden="1" customWidth="1"/>
    <col min="13059" max="13059" width="21.796875" style="3" customWidth="1"/>
    <col min="13060" max="13060" width="13.69921875" style="3" customWidth="1"/>
    <col min="13061" max="13061" width="13.5" style="3" customWidth="1"/>
    <col min="13062" max="13062" width="8.69921875" style="3" customWidth="1"/>
    <col min="13063" max="13063" width="8.19921875" style="3" customWidth="1"/>
    <col min="13064" max="13064" width="7.796875" style="3" customWidth="1"/>
    <col min="13065" max="13065" width="11.5" style="3" customWidth="1"/>
    <col min="13066" max="13066" width="8.59765625" style="3" customWidth="1"/>
    <col min="13067" max="13067" width="7.5" style="3" customWidth="1"/>
    <col min="13068" max="13068" width="10.59765625" style="3" customWidth="1"/>
    <col min="13069" max="13311" width="8.796875" style="3"/>
    <col min="13312" max="13314" width="0" style="3" hidden="1" customWidth="1"/>
    <col min="13315" max="13315" width="21.796875" style="3" customWidth="1"/>
    <col min="13316" max="13316" width="13.69921875" style="3" customWidth="1"/>
    <col min="13317" max="13317" width="13.5" style="3" customWidth="1"/>
    <col min="13318" max="13318" width="8.69921875" style="3" customWidth="1"/>
    <col min="13319" max="13319" width="8.19921875" style="3" customWidth="1"/>
    <col min="13320" max="13320" width="7.796875" style="3" customWidth="1"/>
    <col min="13321" max="13321" width="11.5" style="3" customWidth="1"/>
    <col min="13322" max="13322" width="8.59765625" style="3" customWidth="1"/>
    <col min="13323" max="13323" width="7.5" style="3" customWidth="1"/>
    <col min="13324" max="13324" width="10.59765625" style="3" customWidth="1"/>
    <col min="13325" max="13567" width="8.796875" style="3"/>
    <col min="13568" max="13570" width="0" style="3" hidden="1" customWidth="1"/>
    <col min="13571" max="13571" width="21.796875" style="3" customWidth="1"/>
    <col min="13572" max="13572" width="13.69921875" style="3" customWidth="1"/>
    <col min="13573" max="13573" width="13.5" style="3" customWidth="1"/>
    <col min="13574" max="13574" width="8.69921875" style="3" customWidth="1"/>
    <col min="13575" max="13575" width="8.19921875" style="3" customWidth="1"/>
    <col min="13576" max="13576" width="7.796875" style="3" customWidth="1"/>
    <col min="13577" max="13577" width="11.5" style="3" customWidth="1"/>
    <col min="13578" max="13578" width="8.59765625" style="3" customWidth="1"/>
    <col min="13579" max="13579" width="7.5" style="3" customWidth="1"/>
    <col min="13580" max="13580" width="10.59765625" style="3" customWidth="1"/>
    <col min="13581" max="13823" width="8.796875" style="3"/>
    <col min="13824" max="13826" width="0" style="3" hidden="1" customWidth="1"/>
    <col min="13827" max="13827" width="21.796875" style="3" customWidth="1"/>
    <col min="13828" max="13828" width="13.69921875" style="3" customWidth="1"/>
    <col min="13829" max="13829" width="13.5" style="3" customWidth="1"/>
    <col min="13830" max="13830" width="8.69921875" style="3" customWidth="1"/>
    <col min="13831" max="13831" width="8.19921875" style="3" customWidth="1"/>
    <col min="13832" max="13832" width="7.796875" style="3" customWidth="1"/>
    <col min="13833" max="13833" width="11.5" style="3" customWidth="1"/>
    <col min="13834" max="13834" width="8.59765625" style="3" customWidth="1"/>
    <col min="13835" max="13835" width="7.5" style="3" customWidth="1"/>
    <col min="13836" max="13836" width="10.59765625" style="3" customWidth="1"/>
    <col min="13837" max="14079" width="8.796875" style="3"/>
    <col min="14080" max="14082" width="0" style="3" hidden="1" customWidth="1"/>
    <col min="14083" max="14083" width="21.796875" style="3" customWidth="1"/>
    <col min="14084" max="14084" width="13.69921875" style="3" customWidth="1"/>
    <col min="14085" max="14085" width="13.5" style="3" customWidth="1"/>
    <col min="14086" max="14086" width="8.69921875" style="3" customWidth="1"/>
    <col min="14087" max="14087" width="8.19921875" style="3" customWidth="1"/>
    <col min="14088" max="14088" width="7.796875" style="3" customWidth="1"/>
    <col min="14089" max="14089" width="11.5" style="3" customWidth="1"/>
    <col min="14090" max="14090" width="8.59765625" style="3" customWidth="1"/>
    <col min="14091" max="14091" width="7.5" style="3" customWidth="1"/>
    <col min="14092" max="14092" width="10.59765625" style="3" customWidth="1"/>
    <col min="14093" max="14335" width="8.796875" style="3"/>
    <col min="14336" max="14338" width="0" style="3" hidden="1" customWidth="1"/>
    <col min="14339" max="14339" width="21.796875" style="3" customWidth="1"/>
    <col min="14340" max="14340" width="13.69921875" style="3" customWidth="1"/>
    <col min="14341" max="14341" width="13.5" style="3" customWidth="1"/>
    <col min="14342" max="14342" width="8.69921875" style="3" customWidth="1"/>
    <col min="14343" max="14343" width="8.19921875" style="3" customWidth="1"/>
    <col min="14344" max="14344" width="7.796875" style="3" customWidth="1"/>
    <col min="14345" max="14345" width="11.5" style="3" customWidth="1"/>
    <col min="14346" max="14346" width="8.59765625" style="3" customWidth="1"/>
    <col min="14347" max="14347" width="7.5" style="3" customWidth="1"/>
    <col min="14348" max="14348" width="10.59765625" style="3" customWidth="1"/>
    <col min="14349" max="14591" width="8.796875" style="3"/>
    <col min="14592" max="14594" width="0" style="3" hidden="1" customWidth="1"/>
    <col min="14595" max="14595" width="21.796875" style="3" customWidth="1"/>
    <col min="14596" max="14596" width="13.69921875" style="3" customWidth="1"/>
    <col min="14597" max="14597" width="13.5" style="3" customWidth="1"/>
    <col min="14598" max="14598" width="8.69921875" style="3" customWidth="1"/>
    <col min="14599" max="14599" width="8.19921875" style="3" customWidth="1"/>
    <col min="14600" max="14600" width="7.796875" style="3" customWidth="1"/>
    <col min="14601" max="14601" width="11.5" style="3" customWidth="1"/>
    <col min="14602" max="14602" width="8.59765625" style="3" customWidth="1"/>
    <col min="14603" max="14603" width="7.5" style="3" customWidth="1"/>
    <col min="14604" max="14604" width="10.59765625" style="3" customWidth="1"/>
    <col min="14605" max="14847" width="8.796875" style="3"/>
    <col min="14848" max="14850" width="0" style="3" hidden="1" customWidth="1"/>
    <col min="14851" max="14851" width="21.796875" style="3" customWidth="1"/>
    <col min="14852" max="14852" width="13.69921875" style="3" customWidth="1"/>
    <col min="14853" max="14853" width="13.5" style="3" customWidth="1"/>
    <col min="14854" max="14854" width="8.69921875" style="3" customWidth="1"/>
    <col min="14855" max="14855" width="8.19921875" style="3" customWidth="1"/>
    <col min="14856" max="14856" width="7.796875" style="3" customWidth="1"/>
    <col min="14857" max="14857" width="11.5" style="3" customWidth="1"/>
    <col min="14858" max="14858" width="8.59765625" style="3" customWidth="1"/>
    <col min="14859" max="14859" width="7.5" style="3" customWidth="1"/>
    <col min="14860" max="14860" width="10.59765625" style="3" customWidth="1"/>
    <col min="14861" max="15103" width="8.796875" style="3"/>
    <col min="15104" max="15106" width="0" style="3" hidden="1" customWidth="1"/>
    <col min="15107" max="15107" width="21.796875" style="3" customWidth="1"/>
    <col min="15108" max="15108" width="13.69921875" style="3" customWidth="1"/>
    <col min="15109" max="15109" width="13.5" style="3" customWidth="1"/>
    <col min="15110" max="15110" width="8.69921875" style="3" customWidth="1"/>
    <col min="15111" max="15111" width="8.19921875" style="3" customWidth="1"/>
    <col min="15112" max="15112" width="7.796875" style="3" customWidth="1"/>
    <col min="15113" max="15113" width="11.5" style="3" customWidth="1"/>
    <col min="15114" max="15114" width="8.59765625" style="3" customWidth="1"/>
    <col min="15115" max="15115" width="7.5" style="3" customWidth="1"/>
    <col min="15116" max="15116" width="10.59765625" style="3" customWidth="1"/>
    <col min="15117" max="15359" width="8.796875" style="3"/>
    <col min="15360" max="15362" width="0" style="3" hidden="1" customWidth="1"/>
    <col min="15363" max="15363" width="21.796875" style="3" customWidth="1"/>
    <col min="15364" max="15364" width="13.69921875" style="3" customWidth="1"/>
    <col min="15365" max="15365" width="13.5" style="3" customWidth="1"/>
    <col min="15366" max="15366" width="8.69921875" style="3" customWidth="1"/>
    <col min="15367" max="15367" width="8.19921875" style="3" customWidth="1"/>
    <col min="15368" max="15368" width="7.796875" style="3" customWidth="1"/>
    <col min="15369" max="15369" width="11.5" style="3" customWidth="1"/>
    <col min="15370" max="15370" width="8.59765625" style="3" customWidth="1"/>
    <col min="15371" max="15371" width="7.5" style="3" customWidth="1"/>
    <col min="15372" max="15372" width="10.59765625" style="3" customWidth="1"/>
    <col min="15373" max="15615" width="8.796875" style="3"/>
    <col min="15616" max="15618" width="0" style="3" hidden="1" customWidth="1"/>
    <col min="15619" max="15619" width="21.796875" style="3" customWidth="1"/>
    <col min="15620" max="15620" width="13.69921875" style="3" customWidth="1"/>
    <col min="15621" max="15621" width="13.5" style="3" customWidth="1"/>
    <col min="15622" max="15622" width="8.69921875" style="3" customWidth="1"/>
    <col min="15623" max="15623" width="8.19921875" style="3" customWidth="1"/>
    <col min="15624" max="15624" width="7.796875" style="3" customWidth="1"/>
    <col min="15625" max="15625" width="11.5" style="3" customWidth="1"/>
    <col min="15626" max="15626" width="8.59765625" style="3" customWidth="1"/>
    <col min="15627" max="15627" width="7.5" style="3" customWidth="1"/>
    <col min="15628" max="15628" width="10.59765625" style="3" customWidth="1"/>
    <col min="15629" max="15871" width="8.796875" style="3"/>
    <col min="15872" max="15874" width="0" style="3" hidden="1" customWidth="1"/>
    <col min="15875" max="15875" width="21.796875" style="3" customWidth="1"/>
    <col min="15876" max="15876" width="13.69921875" style="3" customWidth="1"/>
    <col min="15877" max="15877" width="13.5" style="3" customWidth="1"/>
    <col min="15878" max="15878" width="8.69921875" style="3" customWidth="1"/>
    <col min="15879" max="15879" width="8.19921875" style="3" customWidth="1"/>
    <col min="15880" max="15880" width="7.796875" style="3" customWidth="1"/>
    <col min="15881" max="15881" width="11.5" style="3" customWidth="1"/>
    <col min="15882" max="15882" width="8.59765625" style="3" customWidth="1"/>
    <col min="15883" max="15883" width="7.5" style="3" customWidth="1"/>
    <col min="15884" max="15884" width="10.59765625" style="3" customWidth="1"/>
    <col min="15885" max="16127" width="8.796875" style="3"/>
    <col min="16128" max="16130" width="0" style="3" hidden="1" customWidth="1"/>
    <col min="16131" max="16131" width="21.796875" style="3" customWidth="1"/>
    <col min="16132" max="16132" width="13.69921875" style="3" customWidth="1"/>
    <col min="16133" max="16133" width="13.5" style="3" customWidth="1"/>
    <col min="16134" max="16134" width="8.69921875" style="3" customWidth="1"/>
    <col min="16135" max="16135" width="8.19921875" style="3" customWidth="1"/>
    <col min="16136" max="16136" width="7.796875" style="3" customWidth="1"/>
    <col min="16137" max="16137" width="11.5" style="3" customWidth="1"/>
    <col min="16138" max="16138" width="8.59765625" style="3" customWidth="1"/>
    <col min="16139" max="16139" width="7.5" style="3" customWidth="1"/>
    <col min="16140" max="16140" width="10.59765625" style="3" customWidth="1"/>
    <col min="16141" max="16384" width="8.796875" style="3"/>
  </cols>
  <sheetData>
    <row r="1" spans="4:13" ht="93" customHeight="1" x14ac:dyDescent="0.25">
      <c r="E1" s="309" t="s">
        <v>855</v>
      </c>
      <c r="F1" s="309"/>
      <c r="G1" s="309"/>
      <c r="H1" s="309"/>
      <c r="I1" s="309"/>
      <c r="J1" s="309"/>
      <c r="K1" s="309"/>
      <c r="L1" s="309"/>
      <c r="M1" s="2"/>
    </row>
    <row r="2" spans="4:13" ht="25.5" hidden="1" x14ac:dyDescent="0.2">
      <c r="D2" s="86" t="s">
        <v>0</v>
      </c>
      <c r="E2" s="86"/>
      <c r="F2" s="86"/>
      <c r="G2" s="86"/>
      <c r="H2" s="86"/>
      <c r="I2" s="86"/>
      <c r="J2" s="86"/>
      <c r="K2" s="86"/>
      <c r="L2" s="86"/>
    </row>
    <row r="3" spans="4:13" ht="12.75" customHeight="1" x14ac:dyDescent="0.2">
      <c r="D3" s="310" t="s">
        <v>308</v>
      </c>
      <c r="E3" s="310"/>
      <c r="F3" s="310"/>
      <c r="G3" s="310"/>
      <c r="H3" s="310"/>
      <c r="I3" s="310"/>
      <c r="J3" s="310"/>
      <c r="K3" s="310"/>
      <c r="L3" s="310"/>
    </row>
    <row r="4" spans="4:13" ht="23.25" customHeight="1" x14ac:dyDescent="0.2">
      <c r="D4" s="8"/>
      <c r="E4" s="267" t="s">
        <v>309</v>
      </c>
      <c r="F4" s="267" t="s">
        <v>310</v>
      </c>
      <c r="G4" s="267" t="s">
        <v>311</v>
      </c>
      <c r="H4" s="267" t="s">
        <v>312</v>
      </c>
      <c r="I4" s="267" t="s">
        <v>313</v>
      </c>
      <c r="J4" s="267" t="s">
        <v>314</v>
      </c>
      <c r="K4" s="267" t="s">
        <v>315</v>
      </c>
      <c r="L4" s="267" t="s">
        <v>316</v>
      </c>
    </row>
    <row r="5" spans="4:13" ht="12.75" x14ac:dyDescent="0.2">
      <c r="D5" s="8"/>
      <c r="E5" s="184">
        <v>1</v>
      </c>
      <c r="F5" s="184">
        <v>2</v>
      </c>
      <c r="G5" s="184">
        <v>3</v>
      </c>
      <c r="H5" s="184">
        <v>4</v>
      </c>
      <c r="I5" s="184">
        <v>5</v>
      </c>
      <c r="J5" s="184">
        <v>6</v>
      </c>
      <c r="K5" s="184">
        <v>7</v>
      </c>
      <c r="L5" s="184">
        <v>8</v>
      </c>
    </row>
    <row r="6" spans="4:13" s="276" customFormat="1" ht="15.75" x14ac:dyDescent="0.25">
      <c r="D6" s="9" t="s">
        <v>21</v>
      </c>
      <c r="E6" s="275">
        <v>74.645339824410598</v>
      </c>
      <c r="F6" s="275">
        <v>18.871918834008341</v>
      </c>
      <c r="G6" s="275">
        <v>5.0841350214137986</v>
      </c>
      <c r="H6" s="275">
        <v>1.1493260565204173</v>
      </c>
      <c r="I6" s="275">
        <v>9.8154397054242032E-2</v>
      </c>
      <c r="J6" s="275">
        <v>2.3459463923098001E-2</v>
      </c>
      <c r="K6" s="275">
        <v>0.12686878089611398</v>
      </c>
      <c r="L6" s="275">
        <v>7.97621773385332E-4</v>
      </c>
    </row>
    <row r="7" spans="4:13" ht="16.5" customHeight="1" x14ac:dyDescent="0.25">
      <c r="D7" s="11" t="s">
        <v>22</v>
      </c>
      <c r="E7" s="12">
        <v>74.645339824410598</v>
      </c>
      <c r="F7" s="12">
        <v>18.871918834008341</v>
      </c>
      <c r="G7" s="12">
        <v>5.0841350214137986</v>
      </c>
      <c r="H7" s="12">
        <v>1.1493260565204173</v>
      </c>
      <c r="I7" s="12">
        <v>9.8154397054242032E-2</v>
      </c>
      <c r="J7" s="12">
        <v>2.3459463923098001E-2</v>
      </c>
      <c r="K7" s="12">
        <v>0.12686878089611398</v>
      </c>
      <c r="L7" s="12">
        <v>7.97621773385332E-4</v>
      </c>
    </row>
    <row r="8" spans="4:13" ht="15.75" customHeight="1" x14ac:dyDescent="0.25">
      <c r="D8" s="13" t="s">
        <v>23</v>
      </c>
      <c r="E8" s="12">
        <v>69.864363905970606</v>
      </c>
      <c r="F8" s="12">
        <v>22.713594138427318</v>
      </c>
      <c r="G8" s="12">
        <v>5.9243752453225174</v>
      </c>
      <c r="H8" s="12">
        <v>1.4409699507174321</v>
      </c>
      <c r="I8" s="12">
        <v>4.3612891970866589E-2</v>
      </c>
      <c r="J8" s="12" t="s">
        <v>25</v>
      </c>
      <c r="K8" s="12" t="s">
        <v>26</v>
      </c>
      <c r="L8" s="12" t="s">
        <v>26</v>
      </c>
    </row>
    <row r="9" spans="4:13" ht="15.75" customHeight="1" x14ac:dyDescent="0.25">
      <c r="D9" s="13" t="s">
        <v>24</v>
      </c>
      <c r="E9" s="12">
        <v>68.328599325403871</v>
      </c>
      <c r="F9" s="12">
        <v>23.060536126398013</v>
      </c>
      <c r="G9" s="12">
        <v>7.8963252263447545</v>
      </c>
      <c r="H9" s="12">
        <v>0.70122492455174867</v>
      </c>
      <c r="I9" s="12" t="s">
        <v>25</v>
      </c>
      <c r="J9" s="12" t="s">
        <v>26</v>
      </c>
      <c r="K9" s="12" t="s">
        <v>26</v>
      </c>
      <c r="L9" s="12" t="s">
        <v>26</v>
      </c>
    </row>
    <row r="10" spans="4:13" ht="15.75" customHeight="1" x14ac:dyDescent="0.25">
      <c r="D10" s="13" t="s">
        <v>27</v>
      </c>
      <c r="E10" s="12">
        <v>69.532992849846778</v>
      </c>
      <c r="F10" s="12">
        <v>24.978958120531153</v>
      </c>
      <c r="G10" s="12">
        <v>5.1334014300306432</v>
      </c>
      <c r="H10" s="12">
        <v>0.33013278855975486</v>
      </c>
      <c r="I10" s="12">
        <v>1.4708886618998978E-2</v>
      </c>
      <c r="J10" s="12" t="s">
        <v>25</v>
      </c>
      <c r="K10" s="12" t="s">
        <v>26</v>
      </c>
      <c r="L10" s="12" t="s">
        <v>26</v>
      </c>
    </row>
    <row r="11" spans="4:13" ht="15.75" customHeight="1" x14ac:dyDescent="0.25">
      <c r="D11" s="13" t="s">
        <v>28</v>
      </c>
      <c r="E11" s="12">
        <v>78.187207844031462</v>
      </c>
      <c r="F11" s="12">
        <v>15.286740394481814</v>
      </c>
      <c r="G11" s="12">
        <v>5.1647474632311026</v>
      </c>
      <c r="H11" s="12">
        <v>1.3613042982556152</v>
      </c>
      <c r="I11" s="12" t="s">
        <v>26</v>
      </c>
      <c r="J11" s="12" t="s">
        <v>26</v>
      </c>
      <c r="K11" s="12" t="s">
        <v>26</v>
      </c>
      <c r="L11" s="12" t="s">
        <v>26</v>
      </c>
    </row>
    <row r="12" spans="4:13" ht="15.75" customHeight="1" x14ac:dyDescent="0.25">
      <c r="D12" s="13" t="s">
        <v>29</v>
      </c>
      <c r="E12" s="12">
        <v>71.918684946272776</v>
      </c>
      <c r="F12" s="12">
        <v>17.603664903829959</v>
      </c>
      <c r="G12" s="12">
        <v>4.2644928756694851</v>
      </c>
      <c r="H12" s="12">
        <v>1.2867585138276012</v>
      </c>
      <c r="I12" s="12">
        <v>0.31158419510223329</v>
      </c>
      <c r="J12" s="12" t="s">
        <v>25</v>
      </c>
      <c r="K12" s="12" t="s">
        <v>25</v>
      </c>
      <c r="L12" s="12" t="s">
        <v>26</v>
      </c>
    </row>
    <row r="13" spans="4:13" ht="15.75" customHeight="1" x14ac:dyDescent="0.25">
      <c r="D13" s="13" t="s">
        <v>30</v>
      </c>
      <c r="E13" s="12">
        <v>85.747902598731329</v>
      </c>
      <c r="F13" s="12">
        <v>9.5278289339062816</v>
      </c>
      <c r="G13" s="12">
        <v>3.9006547984448536</v>
      </c>
      <c r="H13" s="12">
        <v>0.62410476775117663</v>
      </c>
      <c r="I13" s="12">
        <v>6.3945160630243497E-2</v>
      </c>
      <c r="J13" s="12" t="s">
        <v>25</v>
      </c>
      <c r="K13" s="12" t="s">
        <v>25</v>
      </c>
      <c r="L13" s="12" t="s">
        <v>26</v>
      </c>
    </row>
    <row r="14" spans="4:13" ht="15.75" customHeight="1" x14ac:dyDescent="0.25">
      <c r="D14" s="13" t="s">
        <v>31</v>
      </c>
      <c r="E14" s="12">
        <v>71.864893638390612</v>
      </c>
      <c r="F14" s="12">
        <v>22.097904907297671</v>
      </c>
      <c r="G14" s="12">
        <v>4.1118454090753875</v>
      </c>
      <c r="H14" s="12">
        <v>1.8450073318200992</v>
      </c>
      <c r="I14" s="12">
        <v>5.7248458309061327E-2</v>
      </c>
      <c r="J14" s="12" t="s">
        <v>26</v>
      </c>
      <c r="K14" s="12" t="s">
        <v>25</v>
      </c>
      <c r="L14" s="12" t="s">
        <v>25</v>
      </c>
    </row>
    <row r="15" spans="4:13" ht="15.75" customHeight="1" x14ac:dyDescent="0.25">
      <c r="D15" s="13" t="s">
        <v>32</v>
      </c>
      <c r="E15" s="12">
        <v>78.716268057960846</v>
      </c>
      <c r="F15" s="12">
        <v>15.520529627112699</v>
      </c>
      <c r="G15" s="12">
        <v>4.2812986386654099</v>
      </c>
      <c r="H15" s="12">
        <v>1.3679110857794243</v>
      </c>
      <c r="I15" s="12">
        <v>0.11399259048161869</v>
      </c>
      <c r="J15" s="12" t="s">
        <v>26</v>
      </c>
      <c r="K15" s="12" t="s">
        <v>26</v>
      </c>
      <c r="L15" s="12" t="s">
        <v>26</v>
      </c>
    </row>
    <row r="16" spans="4:13" ht="15.75" customHeight="1" x14ac:dyDescent="0.25">
      <c r="D16" s="13" t="s">
        <v>33</v>
      </c>
      <c r="E16" s="12">
        <v>80.438771027675131</v>
      </c>
      <c r="F16" s="12">
        <v>12.868549574924417</v>
      </c>
      <c r="G16" s="12">
        <v>5.3283030569265355</v>
      </c>
      <c r="H16" s="12">
        <v>1.1912452518152923</v>
      </c>
      <c r="I16" s="12">
        <v>0.10852993617406134</v>
      </c>
      <c r="J16" s="12" t="s">
        <v>26</v>
      </c>
      <c r="K16" s="12" t="s">
        <v>25</v>
      </c>
      <c r="L16" s="12" t="s">
        <v>26</v>
      </c>
    </row>
    <row r="17" spans="4:12" ht="15.75" customHeight="1" x14ac:dyDescent="0.25">
      <c r="D17" s="13" t="s">
        <v>34</v>
      </c>
      <c r="E17" s="12">
        <v>77.23122624612293</v>
      </c>
      <c r="F17" s="12">
        <v>17.68671821531024</v>
      </c>
      <c r="G17" s="12">
        <v>4.2199991262941765</v>
      </c>
      <c r="H17" s="12">
        <v>0.83293288483101069</v>
      </c>
      <c r="I17" s="12">
        <v>2.7667351069561544E-2</v>
      </c>
      <c r="J17" s="12" t="s">
        <v>25</v>
      </c>
      <c r="K17" s="12" t="s">
        <v>26</v>
      </c>
      <c r="L17" s="12" t="s">
        <v>26</v>
      </c>
    </row>
    <row r="18" spans="4:12" ht="15.75" customHeight="1" x14ac:dyDescent="0.25">
      <c r="D18" s="13" t="s">
        <v>35</v>
      </c>
      <c r="E18" s="12">
        <v>77.030587386086793</v>
      </c>
      <c r="F18" s="12">
        <v>16.824866913290624</v>
      </c>
      <c r="G18" s="12">
        <v>4.6684110800324818</v>
      </c>
      <c r="H18" s="12">
        <v>1.1955246774339079</v>
      </c>
      <c r="I18" s="12">
        <v>0.26707570152485788</v>
      </c>
      <c r="J18" s="12" t="s">
        <v>25</v>
      </c>
      <c r="K18" s="12" t="s">
        <v>26</v>
      </c>
      <c r="L18" s="12" t="s">
        <v>26</v>
      </c>
    </row>
    <row r="19" spans="4:12" ht="15.75" customHeight="1" x14ac:dyDescent="0.25">
      <c r="D19" s="13" t="s">
        <v>36</v>
      </c>
      <c r="E19" s="12">
        <v>78.473298765168124</v>
      </c>
      <c r="F19" s="12">
        <v>15.75346127118191</v>
      </c>
      <c r="G19" s="12">
        <v>4.3807131020473618</v>
      </c>
      <c r="H19" s="12">
        <v>1.3497621211311275</v>
      </c>
      <c r="I19" s="12" t="s">
        <v>25</v>
      </c>
      <c r="J19" s="12" t="s">
        <v>26</v>
      </c>
      <c r="K19" s="12" t="s">
        <v>25</v>
      </c>
      <c r="L19" s="12" t="s">
        <v>26</v>
      </c>
    </row>
    <row r="20" spans="4:12" ht="15.75" customHeight="1" x14ac:dyDescent="0.25">
      <c r="D20" s="13" t="s">
        <v>37</v>
      </c>
      <c r="E20" s="12">
        <v>74.876332474047231</v>
      </c>
      <c r="F20" s="12">
        <v>19.034348219884343</v>
      </c>
      <c r="G20" s="12">
        <v>5.4622726956037067</v>
      </c>
      <c r="H20" s="12">
        <v>0.55239820445700749</v>
      </c>
      <c r="I20" s="12">
        <v>5.4742164405649392E-2</v>
      </c>
      <c r="J20" s="12" t="s">
        <v>25</v>
      </c>
      <c r="K20" s="12" t="s">
        <v>26</v>
      </c>
      <c r="L20" s="12" t="s">
        <v>26</v>
      </c>
    </row>
    <row r="21" spans="4:12" ht="15.75" customHeight="1" x14ac:dyDescent="0.25">
      <c r="D21" s="13" t="s">
        <v>38</v>
      </c>
      <c r="E21" s="12">
        <v>71.899941299444919</v>
      </c>
      <c r="F21" s="12">
        <v>19.060173218129204</v>
      </c>
      <c r="G21" s="12">
        <v>6.7186389709895682</v>
      </c>
      <c r="H21" s="12">
        <v>1.9968487070430367</v>
      </c>
      <c r="I21" s="12">
        <v>0.28938343820479284</v>
      </c>
      <c r="J21" s="12" t="s">
        <v>25</v>
      </c>
      <c r="K21" s="12" t="s">
        <v>25</v>
      </c>
      <c r="L21" s="12" t="s">
        <v>25</v>
      </c>
    </row>
    <row r="22" spans="4:12" ht="15.75" customHeight="1" x14ac:dyDescent="0.25">
      <c r="D22" s="13" t="s">
        <v>39</v>
      </c>
      <c r="E22" s="12">
        <v>77.477912089426752</v>
      </c>
      <c r="F22" s="12">
        <v>16.705489931220797</v>
      </c>
      <c r="G22" s="12">
        <v>4.4244738184173888</v>
      </c>
      <c r="H22" s="12">
        <v>1.3300988270320189</v>
      </c>
      <c r="I22" s="12">
        <v>6.2025333903047514E-2</v>
      </c>
      <c r="J22" s="12" t="s">
        <v>26</v>
      </c>
      <c r="K22" s="12" t="s">
        <v>26</v>
      </c>
      <c r="L22" s="12" t="s">
        <v>26</v>
      </c>
    </row>
    <row r="23" spans="4:12" ht="15.75" customHeight="1" x14ac:dyDescent="0.25">
      <c r="D23" s="13" t="s">
        <v>40</v>
      </c>
      <c r="E23" s="12">
        <v>77.175167320563119</v>
      </c>
      <c r="F23" s="12">
        <v>18.448534502654049</v>
      </c>
      <c r="G23" s="12">
        <v>3.040618509116086</v>
      </c>
      <c r="H23" s="12">
        <v>1.2534618047542119</v>
      </c>
      <c r="I23" s="12">
        <v>8.2217862912531733E-2</v>
      </c>
      <c r="J23" s="12" t="s">
        <v>26</v>
      </c>
      <c r="K23" s="12" t="s">
        <v>26</v>
      </c>
      <c r="L23" s="12" t="s">
        <v>26</v>
      </c>
    </row>
    <row r="24" spans="4:12" ht="15.75" customHeight="1" x14ac:dyDescent="0.25">
      <c r="D24" s="13" t="s">
        <v>41</v>
      </c>
      <c r="E24" s="12">
        <v>74.13751418103368</v>
      </c>
      <c r="F24" s="12">
        <v>20.210530231174097</v>
      </c>
      <c r="G24" s="12">
        <v>5.0754152020681058</v>
      </c>
      <c r="H24" s="12">
        <v>0.46495192397106139</v>
      </c>
      <c r="I24" s="12">
        <v>0.11158846175305473</v>
      </c>
      <c r="J24" s="12" t="s">
        <v>26</v>
      </c>
      <c r="K24" s="12" t="s">
        <v>26</v>
      </c>
      <c r="L24" s="12" t="s">
        <v>26</v>
      </c>
    </row>
    <row r="25" spans="4:12" ht="15.75" customHeight="1" x14ac:dyDescent="0.25">
      <c r="D25" s="13" t="s">
        <v>42</v>
      </c>
      <c r="E25" s="12">
        <v>80.227200375316258</v>
      </c>
      <c r="F25" s="12">
        <v>15.620863562488481</v>
      </c>
      <c r="G25" s="12">
        <v>3.2287250975989812</v>
      </c>
      <c r="H25" s="12">
        <v>0.77911633128361513</v>
      </c>
      <c r="I25" s="12">
        <v>0.14409463331266861</v>
      </c>
      <c r="J25" s="12" t="s">
        <v>26</v>
      </c>
      <c r="K25" s="12" t="s">
        <v>26</v>
      </c>
      <c r="L25" s="12" t="s">
        <v>26</v>
      </c>
    </row>
    <row r="26" spans="4:12" ht="15.75" customHeight="1" x14ac:dyDescent="0.25">
      <c r="D26" s="13" t="s">
        <v>43</v>
      </c>
      <c r="E26" s="12">
        <v>71.835531855178218</v>
      </c>
      <c r="F26" s="12">
        <v>20.783047993264102</v>
      </c>
      <c r="G26" s="12">
        <v>5.561792496959491</v>
      </c>
      <c r="H26" s="12">
        <v>1.7167181214332492</v>
      </c>
      <c r="I26" s="12">
        <v>5.6132472635419588E-2</v>
      </c>
      <c r="J26" s="12" t="s">
        <v>25</v>
      </c>
      <c r="K26" s="12" t="s">
        <v>26</v>
      </c>
      <c r="L26" s="12" t="s">
        <v>26</v>
      </c>
    </row>
    <row r="27" spans="4:12" ht="15.75" customHeight="1" x14ac:dyDescent="0.25">
      <c r="D27" s="13" t="s">
        <v>44</v>
      </c>
      <c r="E27" s="12">
        <v>73.714493198893948</v>
      </c>
      <c r="F27" s="12">
        <v>19.20043944176</v>
      </c>
      <c r="G27" s="12">
        <v>6.453835339682894</v>
      </c>
      <c r="H27" s="12">
        <v>0.48692381457792178</v>
      </c>
      <c r="I27" s="12">
        <v>0.13499799830554238</v>
      </c>
      <c r="J27" s="12" t="s">
        <v>25</v>
      </c>
      <c r="K27" s="12" t="s">
        <v>26</v>
      </c>
      <c r="L27" s="12" t="s">
        <v>26</v>
      </c>
    </row>
    <row r="28" spans="4:12" ht="15.75" customHeight="1" x14ac:dyDescent="0.25">
      <c r="D28" s="13" t="s">
        <v>45</v>
      </c>
      <c r="E28" s="12">
        <v>80.314657372013983</v>
      </c>
      <c r="F28" s="12">
        <v>13.933313434560317</v>
      </c>
      <c r="G28" s="12">
        <v>4.0487584128481888</v>
      </c>
      <c r="H28" s="12">
        <v>1.4192318431719928</v>
      </c>
      <c r="I28" s="12">
        <v>0.1954573026892229</v>
      </c>
      <c r="J28" s="12">
        <v>8.2804571582626441E-2</v>
      </c>
      <c r="K28" s="12" t="s">
        <v>25</v>
      </c>
      <c r="L28" s="12" t="s">
        <v>26</v>
      </c>
    </row>
    <row r="29" spans="4:12" ht="15.75" customHeight="1" x14ac:dyDescent="0.25">
      <c r="D29" s="13" t="s">
        <v>46</v>
      </c>
      <c r="E29" s="12">
        <v>73.116112670953711</v>
      </c>
      <c r="F29" s="12">
        <v>20.892582193641879</v>
      </c>
      <c r="G29" s="12">
        <v>4.7346254868218463</v>
      </c>
      <c r="H29" s="12">
        <v>1.2091296078253781</v>
      </c>
      <c r="I29" s="12" t="s">
        <v>26</v>
      </c>
      <c r="J29" s="12" t="s">
        <v>25</v>
      </c>
      <c r="K29" s="12" t="s">
        <v>26</v>
      </c>
      <c r="L29" s="12" t="s">
        <v>26</v>
      </c>
    </row>
    <row r="30" spans="4:12" ht="15.75" customHeight="1" x14ac:dyDescent="0.25">
      <c r="D30" s="13" t="s">
        <v>47</v>
      </c>
      <c r="E30" s="12">
        <v>66.673826933486851</v>
      </c>
      <c r="F30" s="12">
        <v>27.82279198852066</v>
      </c>
      <c r="G30" s="12">
        <v>4.3408401570676132</v>
      </c>
      <c r="H30" s="12">
        <v>1.0740400230274181</v>
      </c>
      <c r="I30" s="12">
        <v>5.3272385142159935E-2</v>
      </c>
      <c r="J30" s="12" t="s">
        <v>25</v>
      </c>
      <c r="K30" s="12" t="s">
        <v>26</v>
      </c>
      <c r="L30" s="12" t="s">
        <v>25</v>
      </c>
    </row>
    <row r="31" spans="4:12" ht="15.75" customHeight="1" x14ac:dyDescent="0.25">
      <c r="D31" s="13" t="s">
        <v>48</v>
      </c>
      <c r="E31" s="12">
        <v>80.421511182010619</v>
      </c>
      <c r="F31" s="12">
        <v>12.217381967665736</v>
      </c>
      <c r="G31" s="12">
        <v>4.8455379329386137</v>
      </c>
      <c r="H31" s="12">
        <v>2.3192318311501059</v>
      </c>
      <c r="I31" s="12">
        <v>0.16872718348314261</v>
      </c>
      <c r="J31" s="12" t="s">
        <v>25</v>
      </c>
      <c r="K31" s="12" t="s">
        <v>25</v>
      </c>
      <c r="L31" s="12" t="s">
        <v>26</v>
      </c>
    </row>
    <row r="32" spans="4:12" ht="15.75" customHeight="1" x14ac:dyDescent="0.25">
      <c r="D32" s="13" t="s">
        <v>49</v>
      </c>
      <c r="E32" s="12">
        <v>80.670223554830457</v>
      </c>
      <c r="F32" s="12">
        <v>13.821597072181314</v>
      </c>
      <c r="G32" s="12">
        <v>4.7603509854931874</v>
      </c>
      <c r="H32" s="12">
        <v>0.66669606243661539</v>
      </c>
      <c r="I32" s="12">
        <v>4.1448035627673178E-2</v>
      </c>
      <c r="J32" s="12" t="s">
        <v>25</v>
      </c>
      <c r="K32" s="12" t="s">
        <v>26</v>
      </c>
      <c r="L32" s="12" t="s">
        <v>26</v>
      </c>
    </row>
    <row r="33" spans="4:12" ht="15.75" customHeight="1" x14ac:dyDescent="0.25">
      <c r="D33" s="13" t="s">
        <v>50</v>
      </c>
      <c r="E33" s="12">
        <v>67.288508365407267</v>
      </c>
      <c r="F33" s="12">
        <v>25.420234074306808</v>
      </c>
      <c r="G33" s="12">
        <v>6.7610556908333992</v>
      </c>
      <c r="H33" s="12">
        <v>0.43790746995522739</v>
      </c>
      <c r="I33" s="12">
        <v>4.9092765690047911E-2</v>
      </c>
      <c r="J33" s="12" t="s">
        <v>25</v>
      </c>
      <c r="K33" s="12" t="s">
        <v>25</v>
      </c>
      <c r="L33" s="12" t="s">
        <v>26</v>
      </c>
    </row>
    <row r="34" spans="4:12" ht="15.75" customHeight="1" x14ac:dyDescent="0.25">
      <c r="D34" s="13" t="s">
        <v>51</v>
      </c>
      <c r="E34" s="12">
        <v>74.295451362412663</v>
      </c>
      <c r="F34" s="12">
        <v>17.872426510636313</v>
      </c>
      <c r="G34" s="12">
        <v>6.0487698604130031</v>
      </c>
      <c r="H34" s="12">
        <v>1.7444484212819595</v>
      </c>
      <c r="I34" s="12" t="s">
        <v>25</v>
      </c>
      <c r="J34" s="12" t="s">
        <v>26</v>
      </c>
      <c r="K34" s="12" t="s">
        <v>26</v>
      </c>
      <c r="L34" s="12" t="s">
        <v>26</v>
      </c>
    </row>
    <row r="35" spans="4:12" ht="15.75" customHeight="1" x14ac:dyDescent="0.25">
      <c r="D35" s="13" t="s">
        <v>52</v>
      </c>
      <c r="E35" s="12">
        <v>78.0129913822106</v>
      </c>
      <c r="F35" s="12">
        <v>15.033254832949458</v>
      </c>
      <c r="G35" s="12">
        <v>4.8096581351414303</v>
      </c>
      <c r="H35" s="12">
        <v>2.0069356383116377</v>
      </c>
      <c r="I35" s="12">
        <v>0.12163246292797805</v>
      </c>
      <c r="J35" s="12" t="s">
        <v>25</v>
      </c>
      <c r="K35" s="12" t="s">
        <v>25</v>
      </c>
      <c r="L35" s="12" t="s">
        <v>26</v>
      </c>
    </row>
    <row r="36" spans="4:12" ht="15.75" customHeight="1" x14ac:dyDescent="0.25">
      <c r="D36" s="11" t="s">
        <v>53</v>
      </c>
      <c r="E36" s="12" t="s">
        <v>26</v>
      </c>
      <c r="F36" s="12" t="s">
        <v>26</v>
      </c>
      <c r="G36" s="12" t="s">
        <v>26</v>
      </c>
      <c r="H36" s="12" t="s">
        <v>26</v>
      </c>
      <c r="I36" s="12" t="s">
        <v>26</v>
      </c>
      <c r="J36" s="12" t="s">
        <v>26</v>
      </c>
      <c r="K36" s="12" t="s">
        <v>26</v>
      </c>
      <c r="L36" s="12" t="s">
        <v>26</v>
      </c>
    </row>
    <row r="37" spans="4:12" ht="15.75" customHeight="1" x14ac:dyDescent="0.25">
      <c r="D37" s="13" t="s">
        <v>54</v>
      </c>
      <c r="E37" s="12" t="s">
        <v>26</v>
      </c>
      <c r="F37" s="12" t="s">
        <v>26</v>
      </c>
      <c r="G37" s="12" t="s">
        <v>26</v>
      </c>
      <c r="H37" s="12" t="s">
        <v>26</v>
      </c>
      <c r="I37" s="12" t="s">
        <v>26</v>
      </c>
      <c r="J37" s="12" t="s">
        <v>26</v>
      </c>
      <c r="K37" s="12" t="s">
        <v>26</v>
      </c>
      <c r="L37" s="12" t="s">
        <v>26</v>
      </c>
    </row>
    <row r="38" spans="4:12" ht="15.75" customHeight="1" x14ac:dyDescent="0.25">
      <c r="D38" s="13" t="s">
        <v>55</v>
      </c>
      <c r="E38" s="12" t="s">
        <v>26</v>
      </c>
      <c r="F38" s="12" t="s">
        <v>26</v>
      </c>
      <c r="G38" s="12" t="s">
        <v>26</v>
      </c>
      <c r="H38" s="12" t="s">
        <v>26</v>
      </c>
      <c r="I38" s="12" t="s">
        <v>26</v>
      </c>
      <c r="J38" s="12" t="s">
        <v>26</v>
      </c>
      <c r="K38" s="12" t="s">
        <v>26</v>
      </c>
      <c r="L38" s="12" t="s">
        <v>26</v>
      </c>
    </row>
    <row r="39" spans="4:12" ht="15.75" customHeight="1" x14ac:dyDescent="0.25">
      <c r="D39" s="13" t="s">
        <v>56</v>
      </c>
      <c r="E39" s="12" t="s">
        <v>26</v>
      </c>
      <c r="F39" s="12" t="s">
        <v>26</v>
      </c>
      <c r="G39" s="12" t="s">
        <v>26</v>
      </c>
      <c r="H39" s="12" t="s">
        <v>26</v>
      </c>
      <c r="I39" s="12" t="s">
        <v>26</v>
      </c>
      <c r="J39" s="12" t="s">
        <v>26</v>
      </c>
      <c r="K39" s="12" t="s">
        <v>26</v>
      </c>
      <c r="L39" s="12" t="s">
        <v>26</v>
      </c>
    </row>
    <row r="40" spans="4:12" ht="15.75" customHeight="1" x14ac:dyDescent="0.25">
      <c r="D40" s="13" t="s">
        <v>57</v>
      </c>
      <c r="E40" s="12" t="s">
        <v>26</v>
      </c>
      <c r="F40" s="12" t="s">
        <v>26</v>
      </c>
      <c r="G40" s="12" t="s">
        <v>26</v>
      </c>
      <c r="H40" s="12" t="s">
        <v>26</v>
      </c>
      <c r="I40" s="12" t="s">
        <v>26</v>
      </c>
      <c r="J40" s="12" t="s">
        <v>26</v>
      </c>
      <c r="K40" s="12" t="s">
        <v>26</v>
      </c>
      <c r="L40" s="12" t="s">
        <v>26</v>
      </c>
    </row>
    <row r="41" spans="4:12" ht="15.75" customHeight="1" x14ac:dyDescent="0.25">
      <c r="D41" s="13" t="s">
        <v>58</v>
      </c>
      <c r="E41" s="12" t="s">
        <v>26</v>
      </c>
      <c r="F41" s="12" t="s">
        <v>26</v>
      </c>
      <c r="G41" s="12" t="s">
        <v>26</v>
      </c>
      <c r="H41" s="12" t="s">
        <v>26</v>
      </c>
      <c r="I41" s="12" t="s">
        <v>26</v>
      </c>
      <c r="J41" s="12" t="s">
        <v>26</v>
      </c>
      <c r="K41" s="12" t="s">
        <v>26</v>
      </c>
      <c r="L41" s="12" t="s">
        <v>26</v>
      </c>
    </row>
    <row r="42" spans="4:12" ht="15.75" customHeight="1" x14ac:dyDescent="0.25">
      <c r="D42" s="13"/>
      <c r="E42" s="12"/>
      <c r="F42" s="12"/>
      <c r="G42" s="12"/>
      <c r="H42" s="12"/>
      <c r="I42" s="12"/>
      <c r="J42" s="12"/>
      <c r="K42" s="12"/>
      <c r="L42" s="12"/>
    </row>
    <row r="43" spans="4:12" ht="15.75" customHeight="1" x14ac:dyDescent="0.25">
      <c r="D43" s="13"/>
      <c r="E43" s="12"/>
      <c r="F43" s="12"/>
      <c r="G43" s="12"/>
      <c r="H43" s="12"/>
      <c r="I43" s="12"/>
      <c r="J43" s="12"/>
      <c r="K43" s="12"/>
      <c r="L43" s="12"/>
    </row>
    <row r="44" spans="4:12" ht="15.75" customHeight="1" x14ac:dyDescent="0.25">
      <c r="D44" s="13"/>
      <c r="E44" s="12"/>
      <c r="F44" s="12"/>
      <c r="G44" s="12"/>
      <c r="H44" s="12"/>
      <c r="I44" s="12"/>
      <c r="J44" s="12"/>
      <c r="K44" s="12"/>
      <c r="L44" s="12"/>
    </row>
    <row r="45" spans="4:12" ht="15.75" customHeight="1" x14ac:dyDescent="0.25">
      <c r="D45" s="13"/>
      <c r="E45" s="12"/>
      <c r="F45" s="12"/>
      <c r="G45" s="12"/>
      <c r="H45" s="12"/>
      <c r="I45" s="12"/>
      <c r="J45" s="12"/>
      <c r="K45" s="12"/>
      <c r="L45" s="12"/>
    </row>
  </sheetData>
  <mergeCells count="2">
    <mergeCell ref="E1:L1"/>
    <mergeCell ref="D3:L3"/>
  </mergeCells>
  <pageMargins left="0.70866141732283472" right="0.31496062992125984" top="0.74803149606299213" bottom="0.74803149606299213" header="0.31496062992125984" footer="0.31496062992125984"/>
  <pageSetup scale="75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"/>
  <sheetViews>
    <sheetView workbookViewId="0">
      <selection activeCell="O29" sqref="O29"/>
    </sheetView>
  </sheetViews>
  <sheetFormatPr defaultRowHeight="18.75" x14ac:dyDescent="0.3"/>
  <sheetData/>
  <printOptions horizontalCentered="1"/>
  <pageMargins left="0" right="0" top="0" bottom="0" header="0" footer="0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126</vt:i4>
      </vt:variant>
      <vt:variant>
        <vt:lpstr>Именованные диапазоны</vt:lpstr>
      </vt:variant>
      <vt:variant>
        <vt:i4>440</vt:i4>
      </vt:variant>
    </vt:vector>
  </HeadingPairs>
  <TitlesOfParts>
    <vt:vector size="566" baseType="lpstr">
      <vt:lpstr>Обложка</vt:lpstr>
      <vt:lpstr>Предисловие</vt:lpstr>
      <vt:lpstr>Содержание</vt:lpstr>
      <vt:lpstr>Раздел 1</vt:lpstr>
      <vt:lpstr>1</vt:lpstr>
      <vt:lpstr>Раздел 2</vt:lpstr>
      <vt:lpstr>2</vt:lpstr>
      <vt:lpstr>3</vt:lpstr>
      <vt:lpstr>4</vt:lpstr>
      <vt:lpstr>5</vt:lpstr>
      <vt:lpstr>5(1)</vt:lpstr>
      <vt:lpstr>5(2)</vt:lpstr>
      <vt:lpstr>5(3)</vt:lpstr>
      <vt:lpstr>Раздел 3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Раздел 4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Раздел 5</vt:lpstr>
      <vt:lpstr>49</vt:lpstr>
      <vt:lpstr>50</vt:lpstr>
      <vt:lpstr>Раздел 6</vt:lpstr>
      <vt:lpstr>51</vt:lpstr>
      <vt:lpstr>52</vt:lpstr>
      <vt:lpstr>53</vt:lpstr>
      <vt:lpstr>54</vt:lpstr>
      <vt:lpstr>55</vt:lpstr>
      <vt:lpstr>56</vt:lpstr>
      <vt:lpstr>57</vt:lpstr>
      <vt:lpstr>58</vt:lpstr>
      <vt:lpstr>Раздел 7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Раздел 8</vt:lpstr>
      <vt:lpstr>86</vt:lpstr>
      <vt:lpstr>87</vt:lpstr>
      <vt:lpstr>88</vt:lpstr>
      <vt:lpstr>89</vt:lpstr>
      <vt:lpstr>Раздел 9</vt:lpstr>
      <vt:lpstr>90</vt:lpstr>
      <vt:lpstr>91</vt:lpstr>
      <vt:lpstr>92</vt:lpstr>
      <vt:lpstr>93</vt:lpstr>
      <vt:lpstr>Раздел 10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МЕТОДОЛОГИЧЕСКИЕ ПОЯСНЕНИЯ</vt:lpstr>
      <vt:lpstr>'1'!Body</vt:lpstr>
      <vt:lpstr>'10'!Body</vt:lpstr>
      <vt:lpstr>'11'!Body</vt:lpstr>
      <vt:lpstr>'12'!Body</vt:lpstr>
      <vt:lpstr>'13'!Body</vt:lpstr>
      <vt:lpstr>'14'!Body</vt:lpstr>
      <vt:lpstr>'15'!Body</vt:lpstr>
      <vt:lpstr>'16'!Body</vt:lpstr>
      <vt:lpstr>'2'!Body</vt:lpstr>
      <vt:lpstr>'3'!Body</vt:lpstr>
      <vt:lpstr>'49'!Body</vt:lpstr>
      <vt:lpstr>'50'!Body</vt:lpstr>
      <vt:lpstr>'6'!Body</vt:lpstr>
      <vt:lpstr>'7'!Body</vt:lpstr>
      <vt:lpstr>'8'!Body</vt:lpstr>
      <vt:lpstr>'9'!Body</vt:lpstr>
      <vt:lpstr>'1'!Shapka</vt:lpstr>
      <vt:lpstr>'10'!Shapka</vt:lpstr>
      <vt:lpstr>'11'!Shapka</vt:lpstr>
      <vt:lpstr>'12'!Shapka</vt:lpstr>
      <vt:lpstr>'13'!Shapka</vt:lpstr>
      <vt:lpstr>'14'!Shapka</vt:lpstr>
      <vt:lpstr>'15'!Shapka</vt:lpstr>
      <vt:lpstr>'16'!Shapka</vt:lpstr>
      <vt:lpstr>'17'!Shapka</vt:lpstr>
      <vt:lpstr>'18'!Shapka</vt:lpstr>
      <vt:lpstr>'19'!Shapka</vt:lpstr>
      <vt:lpstr>'2'!Shapka</vt:lpstr>
      <vt:lpstr>'20'!Shapka</vt:lpstr>
      <vt:lpstr>'21'!Shapka</vt:lpstr>
      <vt:lpstr>'22'!Shapka</vt:lpstr>
      <vt:lpstr>'23'!Shapka</vt:lpstr>
      <vt:lpstr>'24'!Shapka</vt:lpstr>
      <vt:lpstr>'25'!Shapka</vt:lpstr>
      <vt:lpstr>'26'!Shapka</vt:lpstr>
      <vt:lpstr>'27'!Shapka</vt:lpstr>
      <vt:lpstr>'28'!Shapka</vt:lpstr>
      <vt:lpstr>'29'!Shapka</vt:lpstr>
      <vt:lpstr>'3'!Shapka</vt:lpstr>
      <vt:lpstr>'30'!Shapka</vt:lpstr>
      <vt:lpstr>'31'!Shapka</vt:lpstr>
      <vt:lpstr>'32'!Shapka</vt:lpstr>
      <vt:lpstr>'33'!Shapka</vt:lpstr>
      <vt:lpstr>'34'!Shapka</vt:lpstr>
      <vt:lpstr>'35'!Shapka</vt:lpstr>
      <vt:lpstr>'36'!Shapka</vt:lpstr>
      <vt:lpstr>'37'!Shapka</vt:lpstr>
      <vt:lpstr>'38'!Shapka</vt:lpstr>
      <vt:lpstr>'39'!Shapka</vt:lpstr>
      <vt:lpstr>'4'!Shapka</vt:lpstr>
      <vt:lpstr>'40'!Shapka</vt:lpstr>
      <vt:lpstr>'41'!Shapka</vt:lpstr>
      <vt:lpstr>'42'!Shapka</vt:lpstr>
      <vt:lpstr>'43'!Shapka</vt:lpstr>
      <vt:lpstr>'49'!Shapka</vt:lpstr>
      <vt:lpstr>'5'!Shapka</vt:lpstr>
      <vt:lpstr>'50'!Shapka</vt:lpstr>
      <vt:lpstr>'51'!Shapka</vt:lpstr>
      <vt:lpstr>'52'!Shapka</vt:lpstr>
      <vt:lpstr>'53'!Shapka</vt:lpstr>
      <vt:lpstr>'54'!Shapka</vt:lpstr>
      <vt:lpstr>'55'!Shapka</vt:lpstr>
      <vt:lpstr>'58'!Shapka</vt:lpstr>
      <vt:lpstr>'59'!Shapka</vt:lpstr>
      <vt:lpstr>'6'!Shapka</vt:lpstr>
      <vt:lpstr>'60'!Shapka</vt:lpstr>
      <vt:lpstr>'61'!Shapka</vt:lpstr>
      <vt:lpstr>'62'!Shapka</vt:lpstr>
      <vt:lpstr>'63'!Shapka</vt:lpstr>
      <vt:lpstr>'64'!Shapka</vt:lpstr>
      <vt:lpstr>'65'!Shapka</vt:lpstr>
      <vt:lpstr>'66'!Shapka</vt:lpstr>
      <vt:lpstr>'67'!Shapka</vt:lpstr>
      <vt:lpstr>'68'!Shapka</vt:lpstr>
      <vt:lpstr>'69'!Shapka</vt:lpstr>
      <vt:lpstr>'7'!Shapka</vt:lpstr>
      <vt:lpstr>'70'!Shapka</vt:lpstr>
      <vt:lpstr>'71'!Shapka</vt:lpstr>
      <vt:lpstr>'72'!Shapka</vt:lpstr>
      <vt:lpstr>'73'!Shapka</vt:lpstr>
      <vt:lpstr>'74'!Shapka</vt:lpstr>
      <vt:lpstr>'75'!Shapka</vt:lpstr>
      <vt:lpstr>'76'!Shapka</vt:lpstr>
      <vt:lpstr>'77'!Shapka</vt:lpstr>
      <vt:lpstr>'78'!Shapka</vt:lpstr>
      <vt:lpstr>'79'!Shapka</vt:lpstr>
      <vt:lpstr>'8'!Shapka</vt:lpstr>
      <vt:lpstr>'9'!Shapka</vt:lpstr>
      <vt:lpstr>'90'!Shapka</vt:lpstr>
      <vt:lpstr>'91'!Shapka</vt:lpstr>
      <vt:lpstr>'92'!Shapka</vt:lpstr>
      <vt:lpstr>'93'!Shapka</vt:lpstr>
      <vt:lpstr>'1'!Sidehead</vt:lpstr>
      <vt:lpstr>'10'!Sidehead</vt:lpstr>
      <vt:lpstr>'11'!Sidehead</vt:lpstr>
      <vt:lpstr>'12'!Sidehead</vt:lpstr>
      <vt:lpstr>'13'!Sidehead</vt:lpstr>
      <vt:lpstr>'14'!Sidehead</vt:lpstr>
      <vt:lpstr>'15'!Sidehead</vt:lpstr>
      <vt:lpstr>'16'!Sidehead</vt:lpstr>
      <vt:lpstr>'2'!Sidehead</vt:lpstr>
      <vt:lpstr>'3'!Sidehead</vt:lpstr>
      <vt:lpstr>'49'!Sidehead</vt:lpstr>
      <vt:lpstr>'5'!Sidehead</vt:lpstr>
      <vt:lpstr>'5(1)'!Sidehead</vt:lpstr>
      <vt:lpstr>'50'!Sidehead</vt:lpstr>
      <vt:lpstr>'6'!Sidehead</vt:lpstr>
      <vt:lpstr>'7'!Sidehead</vt:lpstr>
      <vt:lpstr>'8'!Sidehead</vt:lpstr>
      <vt:lpstr>'9'!Sidehead</vt:lpstr>
      <vt:lpstr>'10'!TableHeader</vt:lpstr>
      <vt:lpstr>'100'!TableHeader</vt:lpstr>
      <vt:lpstr>'101'!TableHeader</vt:lpstr>
      <vt:lpstr>'102'!TableHeader</vt:lpstr>
      <vt:lpstr>'103'!TableHeader</vt:lpstr>
      <vt:lpstr>'104'!TableHeader</vt:lpstr>
      <vt:lpstr>'105'!TableHeader</vt:lpstr>
      <vt:lpstr>'106'!TableHeader</vt:lpstr>
      <vt:lpstr>'107'!TableHeader</vt:lpstr>
      <vt:lpstr>'108'!TableHeader</vt:lpstr>
      <vt:lpstr>'109'!TableHeader</vt:lpstr>
      <vt:lpstr>'11'!TableHeader</vt:lpstr>
      <vt:lpstr>'12'!TableHeader</vt:lpstr>
      <vt:lpstr>'13'!TableHeader</vt:lpstr>
      <vt:lpstr>'14'!TableHeader</vt:lpstr>
      <vt:lpstr>'15'!TableHeader</vt:lpstr>
      <vt:lpstr>'16'!TableHeader</vt:lpstr>
      <vt:lpstr>'17'!TableHeader</vt:lpstr>
      <vt:lpstr>'18'!TableHeader</vt:lpstr>
      <vt:lpstr>'19'!TableHeader</vt:lpstr>
      <vt:lpstr>'20'!TableHeader</vt:lpstr>
      <vt:lpstr>'21'!TableHeader</vt:lpstr>
      <vt:lpstr>'22'!TableHeader</vt:lpstr>
      <vt:lpstr>'23'!TableHeader</vt:lpstr>
      <vt:lpstr>'24'!TableHeader</vt:lpstr>
      <vt:lpstr>'25'!TableHeader</vt:lpstr>
      <vt:lpstr>'26'!TableHeader</vt:lpstr>
      <vt:lpstr>'27'!TableHeader</vt:lpstr>
      <vt:lpstr>'28'!TableHeader</vt:lpstr>
      <vt:lpstr>'29'!TableHeader</vt:lpstr>
      <vt:lpstr>'3'!TableHeader</vt:lpstr>
      <vt:lpstr>'30'!TableHeader</vt:lpstr>
      <vt:lpstr>'31'!TableHeader</vt:lpstr>
      <vt:lpstr>'32'!TableHeader</vt:lpstr>
      <vt:lpstr>'33'!TableHeader</vt:lpstr>
      <vt:lpstr>'34'!TableHeader</vt:lpstr>
      <vt:lpstr>'35'!TableHeader</vt:lpstr>
      <vt:lpstr>'36'!TableHeader</vt:lpstr>
      <vt:lpstr>'37'!TableHeader</vt:lpstr>
      <vt:lpstr>'38'!TableHeader</vt:lpstr>
      <vt:lpstr>'39'!TableHeader</vt:lpstr>
      <vt:lpstr>'4'!TableHeader</vt:lpstr>
      <vt:lpstr>'40'!TableHeader</vt:lpstr>
      <vt:lpstr>'41'!TableHeader</vt:lpstr>
      <vt:lpstr>'42'!TableHeader</vt:lpstr>
      <vt:lpstr>'43'!TableHeader</vt:lpstr>
      <vt:lpstr>'44'!TableHeader</vt:lpstr>
      <vt:lpstr>'45'!TableHeader</vt:lpstr>
      <vt:lpstr>'46'!TableHeader</vt:lpstr>
      <vt:lpstr>'47'!TableHeader</vt:lpstr>
      <vt:lpstr>'48'!TableHeader</vt:lpstr>
      <vt:lpstr>'49'!TableHeader</vt:lpstr>
      <vt:lpstr>'5'!TableHeader</vt:lpstr>
      <vt:lpstr>'5(1)'!TableHeader</vt:lpstr>
      <vt:lpstr>'5(3)'!TableHeader</vt:lpstr>
      <vt:lpstr>'50'!TableHeader</vt:lpstr>
      <vt:lpstr>'51'!TableHeader</vt:lpstr>
      <vt:lpstr>'52'!TableHeader</vt:lpstr>
      <vt:lpstr>'53'!TableHeader</vt:lpstr>
      <vt:lpstr>'54'!TableHeader</vt:lpstr>
      <vt:lpstr>'55'!TableHeader</vt:lpstr>
      <vt:lpstr>'56'!TableHeader</vt:lpstr>
      <vt:lpstr>'57'!TableHeader</vt:lpstr>
      <vt:lpstr>'58'!TableHeader</vt:lpstr>
      <vt:lpstr>'59'!TableHeader</vt:lpstr>
      <vt:lpstr>'6'!TableHeader</vt:lpstr>
      <vt:lpstr>'60'!TableHeader</vt:lpstr>
      <vt:lpstr>'61'!TableHeader</vt:lpstr>
      <vt:lpstr>'62'!TableHeader</vt:lpstr>
      <vt:lpstr>'63'!TableHeader</vt:lpstr>
      <vt:lpstr>'64'!TableHeader</vt:lpstr>
      <vt:lpstr>'65'!TableHeader</vt:lpstr>
      <vt:lpstr>'66'!TableHeader</vt:lpstr>
      <vt:lpstr>'67'!TableHeader</vt:lpstr>
      <vt:lpstr>'68'!TableHeader</vt:lpstr>
      <vt:lpstr>'69'!TableHeader</vt:lpstr>
      <vt:lpstr>'7'!TableHeader</vt:lpstr>
      <vt:lpstr>'70'!TableHeader</vt:lpstr>
      <vt:lpstr>'71'!TableHeader</vt:lpstr>
      <vt:lpstr>'72'!TableHeader</vt:lpstr>
      <vt:lpstr>'73'!TableHeader</vt:lpstr>
      <vt:lpstr>'74'!TableHeader</vt:lpstr>
      <vt:lpstr>'75'!TableHeader</vt:lpstr>
      <vt:lpstr>'76'!TableHeader</vt:lpstr>
      <vt:lpstr>'77'!TableHeader</vt:lpstr>
      <vt:lpstr>'78'!TableHeader</vt:lpstr>
      <vt:lpstr>'79'!TableHeader</vt:lpstr>
      <vt:lpstr>'8'!TableHeader</vt:lpstr>
      <vt:lpstr>'80'!TableHeader</vt:lpstr>
      <vt:lpstr>'81'!TableHeader</vt:lpstr>
      <vt:lpstr>'82'!TableHeader</vt:lpstr>
      <vt:lpstr>'83'!TableHeader</vt:lpstr>
      <vt:lpstr>'84'!TableHeader</vt:lpstr>
      <vt:lpstr>'85'!TableHeader</vt:lpstr>
      <vt:lpstr>'86'!TableHeader</vt:lpstr>
      <vt:lpstr>'87'!TableHeader</vt:lpstr>
      <vt:lpstr>'88'!TableHeader</vt:lpstr>
      <vt:lpstr>'89'!TableHeader</vt:lpstr>
      <vt:lpstr>'9'!TableHeader</vt:lpstr>
      <vt:lpstr>'90'!TableHeader</vt:lpstr>
      <vt:lpstr>'91'!TableHeader</vt:lpstr>
      <vt:lpstr>'92'!TableHeader</vt:lpstr>
      <vt:lpstr>'93'!TableHeader</vt:lpstr>
      <vt:lpstr>'94'!TableHeader</vt:lpstr>
      <vt:lpstr>'95'!TableHeader</vt:lpstr>
      <vt:lpstr>'96'!TableHeader</vt:lpstr>
      <vt:lpstr>'97'!TableHeader</vt:lpstr>
      <vt:lpstr>'98'!TableHeader</vt:lpstr>
      <vt:lpstr>'99'!TableHeader</vt:lpstr>
      <vt:lpstr>'10'!TableName</vt:lpstr>
      <vt:lpstr>'100'!TableName</vt:lpstr>
      <vt:lpstr>'101'!TableName</vt:lpstr>
      <vt:lpstr>'102'!TableName</vt:lpstr>
      <vt:lpstr>'103'!TableName</vt:lpstr>
      <vt:lpstr>'104'!TableName</vt:lpstr>
      <vt:lpstr>'105'!TableName</vt:lpstr>
      <vt:lpstr>'106'!TableName</vt:lpstr>
      <vt:lpstr>'107'!TableName</vt:lpstr>
      <vt:lpstr>'108'!TableName</vt:lpstr>
      <vt:lpstr>'109'!TableName</vt:lpstr>
      <vt:lpstr>'11'!TableName</vt:lpstr>
      <vt:lpstr>'12'!TableName</vt:lpstr>
      <vt:lpstr>'13'!TableName</vt:lpstr>
      <vt:lpstr>'14'!TableName</vt:lpstr>
      <vt:lpstr>'15'!TableName</vt:lpstr>
      <vt:lpstr>'16'!TableName</vt:lpstr>
      <vt:lpstr>'17'!TableName</vt:lpstr>
      <vt:lpstr>'18'!TableName</vt:lpstr>
      <vt:lpstr>'19'!TableName</vt:lpstr>
      <vt:lpstr>'20'!TableName</vt:lpstr>
      <vt:lpstr>'21'!TableName</vt:lpstr>
      <vt:lpstr>'22'!TableName</vt:lpstr>
      <vt:lpstr>'23'!TableName</vt:lpstr>
      <vt:lpstr>'24'!TableName</vt:lpstr>
      <vt:lpstr>'25'!TableName</vt:lpstr>
      <vt:lpstr>'26'!TableName</vt:lpstr>
      <vt:lpstr>'27'!TableName</vt:lpstr>
      <vt:lpstr>'28'!TableName</vt:lpstr>
      <vt:lpstr>'29'!TableName</vt:lpstr>
      <vt:lpstr>'3'!TableName</vt:lpstr>
      <vt:lpstr>'30'!TableName</vt:lpstr>
      <vt:lpstr>'31'!TableName</vt:lpstr>
      <vt:lpstr>'32'!TableName</vt:lpstr>
      <vt:lpstr>'33'!TableName</vt:lpstr>
      <vt:lpstr>'34'!TableName</vt:lpstr>
      <vt:lpstr>'35'!TableName</vt:lpstr>
      <vt:lpstr>'36'!TableName</vt:lpstr>
      <vt:lpstr>'37'!TableName</vt:lpstr>
      <vt:lpstr>'38'!TableName</vt:lpstr>
      <vt:lpstr>'39'!TableName</vt:lpstr>
      <vt:lpstr>'4'!TableName</vt:lpstr>
      <vt:lpstr>'40'!TableName</vt:lpstr>
      <vt:lpstr>'41'!TableName</vt:lpstr>
      <vt:lpstr>'42'!TableName</vt:lpstr>
      <vt:lpstr>'43'!TableName</vt:lpstr>
      <vt:lpstr>'44'!TableName</vt:lpstr>
      <vt:lpstr>'45'!TableName</vt:lpstr>
      <vt:lpstr>'46'!TableName</vt:lpstr>
      <vt:lpstr>'47'!TableName</vt:lpstr>
      <vt:lpstr>'48'!TableName</vt:lpstr>
      <vt:lpstr>'49'!TableName</vt:lpstr>
      <vt:lpstr>'5'!TableName</vt:lpstr>
      <vt:lpstr>'5(1)'!TableName</vt:lpstr>
      <vt:lpstr>'5(3)'!TableName</vt:lpstr>
      <vt:lpstr>'50'!TableName</vt:lpstr>
      <vt:lpstr>'51'!TableName</vt:lpstr>
      <vt:lpstr>'52'!TableName</vt:lpstr>
      <vt:lpstr>'53'!TableName</vt:lpstr>
      <vt:lpstr>'54'!TableName</vt:lpstr>
      <vt:lpstr>'55'!TableName</vt:lpstr>
      <vt:lpstr>'56'!TableName</vt:lpstr>
      <vt:lpstr>'57'!TableName</vt:lpstr>
      <vt:lpstr>'58'!TableName</vt:lpstr>
      <vt:lpstr>'59'!TableName</vt:lpstr>
      <vt:lpstr>'6'!TableName</vt:lpstr>
      <vt:lpstr>'60'!TableName</vt:lpstr>
      <vt:lpstr>'61'!TableName</vt:lpstr>
      <vt:lpstr>'62'!TableName</vt:lpstr>
      <vt:lpstr>'63'!TableName</vt:lpstr>
      <vt:lpstr>'64'!TableName</vt:lpstr>
      <vt:lpstr>'65'!TableName</vt:lpstr>
      <vt:lpstr>'66'!TableName</vt:lpstr>
      <vt:lpstr>'67'!TableName</vt:lpstr>
      <vt:lpstr>'68'!TableName</vt:lpstr>
      <vt:lpstr>'69'!TableName</vt:lpstr>
      <vt:lpstr>'7'!TableName</vt:lpstr>
      <vt:lpstr>'70'!TableName</vt:lpstr>
      <vt:lpstr>'71'!TableName</vt:lpstr>
      <vt:lpstr>'72'!TableName</vt:lpstr>
      <vt:lpstr>'73'!TableName</vt:lpstr>
      <vt:lpstr>'74'!TableName</vt:lpstr>
      <vt:lpstr>'75'!TableName</vt:lpstr>
      <vt:lpstr>'76'!TableName</vt:lpstr>
      <vt:lpstr>'77'!TableName</vt:lpstr>
      <vt:lpstr>'78'!TableName</vt:lpstr>
      <vt:lpstr>'79'!TableName</vt:lpstr>
      <vt:lpstr>'8'!TableName</vt:lpstr>
      <vt:lpstr>'80'!TableName</vt:lpstr>
      <vt:lpstr>'81'!TableName</vt:lpstr>
      <vt:lpstr>'82'!TableName</vt:lpstr>
      <vt:lpstr>'83'!TableName</vt:lpstr>
      <vt:lpstr>'84'!TableName</vt:lpstr>
      <vt:lpstr>'85'!TableName</vt:lpstr>
      <vt:lpstr>'86'!TableName</vt:lpstr>
      <vt:lpstr>'87'!TableName</vt:lpstr>
      <vt:lpstr>'88'!TableName</vt:lpstr>
      <vt:lpstr>'89'!TableName</vt:lpstr>
      <vt:lpstr>'9'!TableName</vt:lpstr>
      <vt:lpstr>'90'!TableName</vt:lpstr>
      <vt:lpstr>'91'!TableName</vt:lpstr>
      <vt:lpstr>'92'!TableName</vt:lpstr>
      <vt:lpstr>'93'!TableName</vt:lpstr>
      <vt:lpstr>'94'!TableName</vt:lpstr>
      <vt:lpstr>'95'!TableName</vt:lpstr>
      <vt:lpstr>'96'!TableName</vt:lpstr>
      <vt:lpstr>'97'!TableName</vt:lpstr>
      <vt:lpstr>'98'!TableName</vt:lpstr>
      <vt:lpstr>'99'!TableName</vt:lpstr>
      <vt:lpstr>'1'!Заголовки_для_печати</vt:lpstr>
      <vt:lpstr>'10'!Заголовки_для_печати</vt:lpstr>
      <vt:lpstr>'100'!Заголовки_для_печати</vt:lpstr>
      <vt:lpstr>'101'!Заголовки_для_печати</vt:lpstr>
      <vt:lpstr>'102'!Заголовки_для_печати</vt:lpstr>
      <vt:lpstr>'103'!Заголовки_для_печати</vt:lpstr>
      <vt:lpstr>'104'!Заголовки_для_печати</vt:lpstr>
      <vt:lpstr>'105'!Заголовки_для_печати</vt:lpstr>
      <vt:lpstr>'106'!Заголовки_для_печати</vt:lpstr>
      <vt:lpstr>'107'!Заголовки_для_печати</vt:lpstr>
      <vt:lpstr>'108'!Заголовки_для_печати</vt:lpstr>
      <vt:lpstr>'109'!Заголовки_для_печати</vt:lpstr>
      <vt:lpstr>'11'!Заголовки_для_печати</vt:lpstr>
      <vt:lpstr>'12'!Заголовки_для_печати</vt:lpstr>
      <vt:lpstr>'13'!Заголовки_для_печати</vt:lpstr>
      <vt:lpstr>'14'!Заголовки_для_печати</vt:lpstr>
      <vt:lpstr>'15'!Заголовки_для_печати</vt:lpstr>
      <vt:lpstr>'16'!Заголовки_для_печати</vt:lpstr>
      <vt:lpstr>'17'!Заголовки_для_печати</vt:lpstr>
      <vt:lpstr>'18'!Заголовки_для_печати</vt:lpstr>
      <vt:lpstr>'19'!Заголовки_для_печати</vt:lpstr>
      <vt:lpstr>'2'!Заголовки_для_печати</vt:lpstr>
      <vt:lpstr>'20'!Заголовки_для_печати</vt:lpstr>
      <vt:lpstr>'21'!Заголовки_для_печати</vt:lpstr>
      <vt:lpstr>'22'!Заголовки_для_печати</vt:lpstr>
      <vt:lpstr>'23'!Заголовки_для_печати</vt:lpstr>
      <vt:lpstr>'24'!Заголовки_для_печати</vt:lpstr>
      <vt:lpstr>'25'!Заголовки_для_печати</vt:lpstr>
      <vt:lpstr>'26'!Заголовки_для_печати</vt:lpstr>
      <vt:lpstr>'27'!Заголовки_для_печати</vt:lpstr>
      <vt:lpstr>'28'!Заголовки_для_печати</vt:lpstr>
      <vt:lpstr>'29'!Заголовки_для_печати</vt:lpstr>
      <vt:lpstr>'3'!Заголовки_для_печати</vt:lpstr>
      <vt:lpstr>'30'!Заголовки_для_печати</vt:lpstr>
      <vt:lpstr>'31'!Заголовки_для_печати</vt:lpstr>
      <vt:lpstr>'32'!Заголовки_для_печати</vt:lpstr>
      <vt:lpstr>'33'!Заголовки_для_печати</vt:lpstr>
      <vt:lpstr>'34'!Заголовки_для_печати</vt:lpstr>
      <vt:lpstr>'35'!Заголовки_для_печати</vt:lpstr>
      <vt:lpstr>'36'!Заголовки_для_печати</vt:lpstr>
      <vt:lpstr>'37'!Заголовки_для_печати</vt:lpstr>
      <vt:lpstr>'38'!Заголовки_для_печати</vt:lpstr>
      <vt:lpstr>'39'!Заголовки_для_печати</vt:lpstr>
      <vt:lpstr>'4'!Заголовки_для_печати</vt:lpstr>
      <vt:lpstr>'40'!Заголовки_для_печати</vt:lpstr>
      <vt:lpstr>'41'!Заголовки_для_печати</vt:lpstr>
      <vt:lpstr>'42'!Заголовки_для_печати</vt:lpstr>
      <vt:lpstr>'43'!Заголовки_для_печати</vt:lpstr>
      <vt:lpstr>'44'!Заголовки_для_печати</vt:lpstr>
      <vt:lpstr>'45'!Заголовки_для_печати</vt:lpstr>
      <vt:lpstr>'46'!Заголовки_для_печати</vt:lpstr>
      <vt:lpstr>'47'!Заголовки_для_печати</vt:lpstr>
      <vt:lpstr>'48'!Заголовки_для_печати</vt:lpstr>
      <vt:lpstr>'49'!Заголовки_для_печати</vt:lpstr>
      <vt:lpstr>'5'!Заголовки_для_печати</vt:lpstr>
      <vt:lpstr>'5(1)'!Заголовки_для_печати</vt:lpstr>
      <vt:lpstr>'5(2)'!Заголовки_для_печати</vt:lpstr>
      <vt:lpstr>'5(3)'!Заголовки_для_печати</vt:lpstr>
      <vt:lpstr>'50'!Заголовки_для_печати</vt:lpstr>
      <vt:lpstr>'51'!Заголовки_для_печати</vt:lpstr>
      <vt:lpstr>'52'!Заголовки_для_печати</vt:lpstr>
      <vt:lpstr>'53'!Заголовки_для_печати</vt:lpstr>
      <vt:lpstr>'54'!Заголовки_для_печати</vt:lpstr>
      <vt:lpstr>'55'!Заголовки_для_печати</vt:lpstr>
      <vt:lpstr>'56'!Заголовки_для_печати</vt:lpstr>
      <vt:lpstr>'57'!Заголовки_для_печати</vt:lpstr>
      <vt:lpstr>'58'!Заголовки_для_печати</vt:lpstr>
      <vt:lpstr>'59'!Заголовки_для_печати</vt:lpstr>
      <vt:lpstr>'6'!Заголовки_для_печати</vt:lpstr>
      <vt:lpstr>'60'!Заголовки_для_печати</vt:lpstr>
      <vt:lpstr>'61'!Заголовки_для_печати</vt:lpstr>
      <vt:lpstr>'62'!Заголовки_для_печати</vt:lpstr>
      <vt:lpstr>'63'!Заголовки_для_печати</vt:lpstr>
      <vt:lpstr>'64'!Заголовки_для_печати</vt:lpstr>
      <vt:lpstr>'65'!Заголовки_для_печати</vt:lpstr>
      <vt:lpstr>'66'!Заголовки_для_печати</vt:lpstr>
      <vt:lpstr>'67'!Заголовки_для_печати</vt:lpstr>
      <vt:lpstr>'68'!Заголовки_для_печати</vt:lpstr>
      <vt:lpstr>'69'!Заголовки_для_печати</vt:lpstr>
      <vt:lpstr>'7'!Заголовки_для_печати</vt:lpstr>
      <vt:lpstr>'70'!Заголовки_для_печати</vt:lpstr>
      <vt:lpstr>'71'!Заголовки_для_печати</vt:lpstr>
      <vt:lpstr>'72'!Заголовки_для_печати</vt:lpstr>
      <vt:lpstr>'73'!Заголовки_для_печати</vt:lpstr>
      <vt:lpstr>'74'!Заголовки_для_печати</vt:lpstr>
      <vt:lpstr>'75'!Заголовки_для_печати</vt:lpstr>
      <vt:lpstr>'76'!Заголовки_для_печати</vt:lpstr>
      <vt:lpstr>'77'!Заголовки_для_печати</vt:lpstr>
      <vt:lpstr>'78'!Заголовки_для_печати</vt:lpstr>
      <vt:lpstr>'79'!Заголовки_для_печати</vt:lpstr>
      <vt:lpstr>'8'!Заголовки_для_печати</vt:lpstr>
      <vt:lpstr>'80'!Заголовки_для_печати</vt:lpstr>
      <vt:lpstr>'81'!Заголовки_для_печати</vt:lpstr>
      <vt:lpstr>'82'!Заголовки_для_печати</vt:lpstr>
      <vt:lpstr>'83'!Заголовки_для_печати</vt:lpstr>
      <vt:lpstr>'84'!Заголовки_для_печати</vt:lpstr>
      <vt:lpstr>'85'!Заголовки_для_печати</vt:lpstr>
      <vt:lpstr>'86'!Заголовки_для_печати</vt:lpstr>
      <vt:lpstr>'87'!Заголовки_для_печати</vt:lpstr>
      <vt:lpstr>'88'!Заголовки_для_печати</vt:lpstr>
      <vt:lpstr>'89'!Заголовки_для_печати</vt:lpstr>
      <vt:lpstr>'9'!Заголовки_для_печати</vt:lpstr>
      <vt:lpstr>'90'!Заголовки_для_печати</vt:lpstr>
      <vt:lpstr>'91'!Заголовки_для_печати</vt:lpstr>
      <vt:lpstr>'92'!Заголовки_для_печати</vt:lpstr>
      <vt:lpstr>'93'!Заголовки_для_печати</vt:lpstr>
      <vt:lpstr>'94'!Заголовки_для_печати</vt:lpstr>
      <vt:lpstr>'95'!Заголовки_для_печати</vt:lpstr>
      <vt:lpstr>'96'!Заголовки_для_печати</vt:lpstr>
      <vt:lpstr>'97'!Заголовки_для_печати</vt:lpstr>
      <vt:lpstr>'98'!Заголовки_для_печати</vt:lpstr>
      <vt:lpstr>'99'!Заголовки_для_печати</vt:lpstr>
    </vt:vector>
  </TitlesOfParts>
  <Company>kurskstat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P46_LebedMV</dc:creator>
  <cp:lastModifiedBy>Мезенцева Виктория Валерьевна</cp:lastModifiedBy>
  <cp:lastPrinted>2023-01-24T06:21:18Z</cp:lastPrinted>
  <dcterms:created xsi:type="dcterms:W3CDTF">2023-01-18T08:37:55Z</dcterms:created>
  <dcterms:modified xsi:type="dcterms:W3CDTF">2023-01-24T12:50:28Z</dcterms:modified>
</cp:coreProperties>
</file>